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SM-SVR3-CIC\ReDirDocs\ghoots\My Documents\A TOBACCO BOOK DRAFT 2020-07-29\ZZ  CHARTS (WEB)\"/>
    </mc:Choice>
  </mc:AlternateContent>
  <xr:revisionPtr revIDLastSave="0" documentId="8_{F6E9EBD4-79F1-4BDA-B2BA-E0AE2E029C3C}" xr6:coauthVersionLast="45" xr6:coauthVersionMax="45" xr10:uidLastSave="{00000000-0000-0000-0000-000000000000}"/>
  <bookViews>
    <workbookView xWindow="28680" yWindow="-120" windowWidth="29040" windowHeight="15840" activeTab="1" xr2:uid="{00000000-000D-0000-FFFF-FFFF00000000}"/>
  </bookViews>
  <sheets>
    <sheet name="Export Summary" sheetId="1" r:id="rId1"/>
    <sheet name="Chart Index" sheetId="2" r:id="rId2"/>
    <sheet name="I.02" sheetId="3" r:id="rId3"/>
    <sheet name="II.01" sheetId="4" r:id="rId4"/>
    <sheet name="II.06" sheetId="5" r:id="rId5"/>
    <sheet name="II.23" sheetId="6" r:id="rId6"/>
    <sheet name="II.28" sheetId="7" r:id="rId7"/>
    <sheet name="II.34" sheetId="8" r:id="rId8"/>
    <sheet name="II.65" sheetId="9" r:id="rId9"/>
    <sheet name="II.66" sheetId="10" r:id="rId10"/>
    <sheet name="II.68" sheetId="11" r:id="rId11"/>
    <sheet name="IV.04" sheetId="12" r:id="rId12"/>
    <sheet name="IV.10" sheetId="13" r:id="rId13"/>
    <sheet name="IV.14" sheetId="14" r:id="rId14"/>
    <sheet name="V.01" sheetId="15" r:id="rId15"/>
    <sheet name="V.14" sheetId="16" r:id="rId16"/>
    <sheet name="V.24" sheetId="17" r:id="rId17"/>
    <sheet name="VIII.01" sheetId="18"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8" i="14" l="1"/>
  <c r="D23" i="12"/>
  <c r="C23" i="12"/>
  <c r="H22" i="12"/>
  <c r="G22" i="12"/>
  <c r="I22" i="12" s="1"/>
  <c r="E22" i="12"/>
  <c r="H21" i="12"/>
  <c r="G21" i="12"/>
  <c r="I21" i="12" s="1"/>
  <c r="E21" i="12"/>
  <c r="H20" i="12"/>
  <c r="G20" i="12"/>
  <c r="I20" i="12" s="1"/>
  <c r="E20" i="12"/>
  <c r="J19" i="12"/>
  <c r="H19" i="12"/>
  <c r="G19" i="12"/>
  <c r="I19" i="12" s="1"/>
  <c r="E19" i="12"/>
  <c r="H18" i="12"/>
  <c r="G18" i="12"/>
  <c r="I18" i="12" s="1"/>
  <c r="E18" i="12"/>
  <c r="H17" i="12"/>
  <c r="G17" i="12"/>
  <c r="I17" i="12" s="1"/>
  <c r="E17" i="12"/>
  <c r="H16" i="12"/>
  <c r="G16" i="12"/>
  <c r="I16" i="12" s="1"/>
  <c r="E16" i="12"/>
  <c r="H15" i="12"/>
  <c r="G15" i="12"/>
  <c r="I15" i="12" s="1"/>
  <c r="E15" i="12"/>
  <c r="H14" i="12"/>
  <c r="G14" i="12"/>
  <c r="I14" i="12" s="1"/>
  <c r="E14" i="12"/>
  <c r="H13" i="12"/>
  <c r="G13" i="12"/>
  <c r="I13" i="12" s="1"/>
  <c r="E13" i="12"/>
  <c r="H12" i="12"/>
  <c r="G12" i="12"/>
  <c r="I12" i="12" s="1"/>
  <c r="E12" i="12"/>
  <c r="H11" i="12"/>
  <c r="G11" i="12"/>
  <c r="I11" i="12" s="1"/>
  <c r="E11" i="12"/>
  <c r="H10" i="12"/>
  <c r="G10" i="12"/>
  <c r="I10" i="12" s="1"/>
  <c r="E10" i="12"/>
  <c r="J9" i="12"/>
  <c r="G9" i="12" s="1"/>
  <c r="I9" i="12" s="1"/>
  <c r="H9" i="12"/>
  <c r="E9" i="12"/>
  <c r="J8" i="12"/>
  <c r="H8" i="12"/>
  <c r="G8" i="12"/>
  <c r="I8" i="12" s="1"/>
  <c r="E8" i="12"/>
  <c r="J7" i="12"/>
  <c r="G7" i="12" s="1"/>
  <c r="H7" i="12"/>
  <c r="H23" i="12" s="1"/>
  <c r="E7" i="12"/>
  <c r="E23" i="12" s="1"/>
  <c r="D17" i="8"/>
  <c r="G14" i="8"/>
  <c r="G17" i="8" s="1"/>
  <c r="G6" i="8"/>
  <c r="G23" i="12" l="1"/>
  <c r="I7" i="12"/>
  <c r="I23" i="12" s="1"/>
  <c r="I26" i="12" l="1"/>
  <c r="J23" i="12"/>
</calcChain>
</file>

<file path=xl/sharedStrings.xml><?xml version="1.0" encoding="utf-8"?>
<sst xmlns="http://schemas.openxmlformats.org/spreadsheetml/2006/main" count="607" uniqueCount="334">
  <si>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</si>
  <si>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</si>
  <si>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</si>
  <si>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</si>
  <si>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Chart Index</t>
  </si>
  <si>
    <t>Table 1</t>
  </si>
  <si>
    <t xml:space="preserve">Chart </t>
  </si>
  <si>
    <t>Description</t>
  </si>
  <si>
    <t>View</t>
  </si>
  <si>
    <t>I.02</t>
  </si>
  <si>
    <t>Original RJR "A" Common Stock Returns 1912-1949</t>
  </si>
  <si>
    <t>II.01</t>
  </si>
  <si>
    <t>Pack of Cigarettes -  Price Components  1970s</t>
  </si>
  <si>
    <t>II.06</t>
  </si>
  <si>
    <t>Comparative Performance of RJR Tobacco U.S. 1949-1962, 1963-1988</t>
  </si>
  <si>
    <t>II.23</t>
  </si>
  <si>
    <t>Nabisco Acquisition 7/2/1985</t>
  </si>
  <si>
    <t>II.28</t>
  </si>
  <si>
    <t>Sea-Land Acquisition - 5/13/1969</t>
  </si>
  <si>
    <t>II.34</t>
  </si>
  <si>
    <t>Sea-Land Net Cash Flow to and from RJR Shareholderes 1969-1988</t>
  </si>
  <si>
    <t>II.65</t>
  </si>
  <si>
    <t>Rate of Return (DCF) RJR Tobacco Domestic With Overhead 1949-1988</t>
  </si>
  <si>
    <t>II.66</t>
  </si>
  <si>
    <t>Rate of Return (DCF) Total Acquisitions With Overhead 1949-1988</t>
  </si>
  <si>
    <t>II.68</t>
  </si>
  <si>
    <t>RJR Growth of Corporate Overhead</t>
  </si>
  <si>
    <t>IV.04</t>
  </si>
  <si>
    <t>RJR Nabisco Debt  12/31/1989</t>
  </si>
  <si>
    <t>IV.10</t>
  </si>
  <si>
    <t>Sources of Cash to Service KKR LBO Debt   1989-2000</t>
  </si>
  <si>
    <t>IV.14</t>
  </si>
  <si>
    <t>Returns for KKR General Partner and Limited Partners    1989-2006</t>
  </si>
  <si>
    <t>V.01</t>
  </si>
  <si>
    <t>Rate of Return (DCF) RJR Nabisco Operations   1989-2000</t>
  </si>
  <si>
    <t>V.14</t>
  </si>
  <si>
    <t>Rate of Return (DCF) RJR/RAI Tobacco   1999-2017</t>
  </si>
  <si>
    <t>V.24</t>
  </si>
  <si>
    <t>Rate of Return (DCF)  Japan Tobacco International    1999-2016</t>
  </si>
  <si>
    <t>VIII.01</t>
  </si>
  <si>
    <t>Tax and Fee Payments by the Tobacco Industry      1998-2047</t>
  </si>
  <si>
    <t xml:space="preserve"> Original RJR "A" Common Stock -1912-1949</t>
  </si>
  <si>
    <t>Share</t>
  </si>
  <si>
    <t>Dividend</t>
  </si>
  <si>
    <t xml:space="preserve">Annual </t>
  </si>
  <si>
    <t>Split Adj.</t>
  </si>
  <si>
    <t>Year</t>
  </si>
  <si>
    <t>Price</t>
  </si>
  <si>
    <t>&amp; Bonus</t>
  </si>
  <si>
    <t>Yield</t>
  </si>
  <si>
    <t>Return</t>
  </si>
  <si>
    <t>Share Value</t>
  </si>
  <si>
    <t xml:space="preserve">    1920 *</t>
  </si>
  <si>
    <t xml:space="preserve">   1929 *</t>
  </si>
  <si>
    <t>Rate of Return</t>
  </si>
  <si>
    <t>$1 Invested beginning 1912</t>
  </si>
  <si>
    <t>Dividends</t>
  </si>
  <si>
    <t>Stock</t>
  </si>
  <si>
    <t>Total</t>
  </si>
  <si>
    <t>1912-48</t>
  </si>
  <si>
    <t>1912-89</t>
  </si>
  <si>
    <t>Lost Money 6 Years of 38</t>
  </si>
  <si>
    <t xml:space="preserve">   Average Yield</t>
  </si>
  <si>
    <t>Pack of Cigarettes - Price Components    1970s</t>
  </si>
  <si>
    <t xml:space="preserve">Components </t>
  </si>
  <si>
    <t>Cents/Pack</t>
  </si>
  <si>
    <t>% of Price</t>
  </si>
  <si>
    <t>Retail Price</t>
  </si>
  <si>
    <t>State tax</t>
  </si>
  <si>
    <t>Wholesale and retail markup</t>
  </si>
  <si>
    <t>Sale to Wholesaler</t>
  </si>
  <si>
    <t>Less Federal Excise Tax</t>
  </si>
  <si>
    <t>Less Production Cost</t>
  </si>
  <si>
    <t>Less Marketing and Freight</t>
  </si>
  <si>
    <t>Gross margin</t>
  </si>
  <si>
    <t>Less Income tax @ 51%</t>
  </si>
  <si>
    <t>Net Income After Tax</t>
  </si>
  <si>
    <t>Sale of Cigarettes Billion</t>
  </si>
  <si>
    <t>Packs Billion</t>
  </si>
  <si>
    <t>Gross Margin $ Million</t>
  </si>
  <si>
    <t>Gross Margin/Pack $</t>
  </si>
  <si>
    <t xml:space="preserve"> Comparative Performance of Domestic Tobacco</t>
  </si>
  <si>
    <t xml:space="preserve">                Pre-Diversification and Post Diversification $ Million</t>
  </si>
  <si>
    <t>No. of</t>
  </si>
  <si>
    <t>EFO</t>
  </si>
  <si>
    <t>Work. Cap</t>
  </si>
  <si>
    <t>Oper.</t>
  </si>
  <si>
    <t xml:space="preserve">Opening </t>
  </si>
  <si>
    <t xml:space="preserve">Closing </t>
  </si>
  <si>
    <t>Years</t>
  </si>
  <si>
    <t>Aftax</t>
  </si>
  <si>
    <t>DD&amp;A</t>
  </si>
  <si>
    <t>Capex</t>
  </si>
  <si>
    <t>Change</t>
  </si>
  <si>
    <t>FCF</t>
  </si>
  <si>
    <t>ROI</t>
  </si>
  <si>
    <t>ROE</t>
  </si>
  <si>
    <t>Market Cap</t>
  </si>
  <si>
    <t>Value</t>
  </si>
  <si>
    <t>1949-62</t>
  </si>
  <si>
    <t>1963-88</t>
  </si>
  <si>
    <t xml:space="preserve">Total </t>
  </si>
  <si>
    <t>Opening Value = Equty Market Cap + Pfd at close at previous year</t>
  </si>
  <si>
    <t xml:space="preserve">    II.23</t>
  </si>
  <si>
    <t xml:space="preserve">         NABISCO ACQUISITION</t>
  </si>
  <si>
    <t xml:space="preserve">      7/2/1985</t>
  </si>
  <si>
    <t>% of Co.</t>
  </si>
  <si>
    <t># Shares</t>
  </si>
  <si>
    <t>$ Value</t>
  </si>
  <si>
    <t>Payment/Share</t>
  </si>
  <si>
    <t>Purchase Price</t>
  </si>
  <si>
    <t>Shares</t>
  </si>
  <si>
    <t>Cash</t>
  </si>
  <si>
    <t>0.34 sh. Series C pfd</t>
  </si>
  <si>
    <t>11.2% 8/1/97 Note</t>
  </si>
  <si>
    <t>Debt</t>
  </si>
  <si>
    <t>Total Purchase</t>
  </si>
  <si>
    <t>Net Operating Assets Acquired $</t>
  </si>
  <si>
    <t>Current Assets</t>
  </si>
  <si>
    <t>PP&amp;E</t>
  </si>
  <si>
    <t>Other Assets</t>
  </si>
  <si>
    <t>Total Assets</t>
  </si>
  <si>
    <t>Current Liabilities</t>
  </si>
  <si>
    <t>LT. Debt</t>
  </si>
  <si>
    <t>Other Liabilities</t>
  </si>
  <si>
    <t>Total Liabilities</t>
  </si>
  <si>
    <t>Net Oper. Assets</t>
  </si>
  <si>
    <t>Working Capital</t>
  </si>
  <si>
    <t>NOPAT</t>
  </si>
  <si>
    <t xml:space="preserve">Net Earnings </t>
  </si>
  <si>
    <t>6 mo. annlizd</t>
  </si>
  <si>
    <t xml:space="preserve">Acquisition reported as </t>
  </si>
  <si>
    <t>P/NOPAT</t>
  </si>
  <si>
    <t>Return on Purchase Price</t>
  </si>
  <si>
    <t>Return on Book Oper.Assets</t>
  </si>
  <si>
    <t>Implied Growth Rate</t>
  </si>
  <si>
    <t xml:space="preserve">   II.28</t>
  </si>
  <si>
    <t xml:space="preserve">        Sea-Land Acquisition</t>
  </si>
  <si>
    <t>SeaLand</t>
  </si>
  <si>
    <t>Sea-Land</t>
  </si>
  <si>
    <t>Preferred $2.25</t>
  </si>
  <si>
    <t>%</t>
  </si>
  <si>
    <t>Potential Shares</t>
  </si>
  <si>
    <t>RJR $.2.25 cv. Pfd</t>
  </si>
  <si>
    <t>Ship Leases</t>
  </si>
  <si>
    <t>Total Purchase Before Conversion</t>
  </si>
  <si>
    <t>Less Future Cash</t>
  </si>
  <si>
    <t>For Pfd Conversion</t>
  </si>
  <si>
    <t>RJR Net Cash &amp; Debt Outlay</t>
  </si>
  <si>
    <t xml:space="preserve">Reported as </t>
  </si>
  <si>
    <t>Price to EBITDA</t>
  </si>
  <si>
    <t>Price/NOPAT</t>
  </si>
  <si>
    <t>Return on Price Paid</t>
  </si>
  <si>
    <t>Return on NOA</t>
  </si>
  <si>
    <t>Cv. Pfd</t>
  </si>
  <si>
    <t>Each Share + $22 Cash Converts to 1.5 Shares RJR Common</t>
  </si>
  <si>
    <t>Valued as 1 share of Common + a call on 1/2 share of common at $44.</t>
  </si>
  <si>
    <t xml:space="preserve">RJR traded at </t>
  </si>
  <si>
    <t>on acquisition date</t>
  </si>
  <si>
    <t>Price Implied for S-L preferred</t>
  </si>
  <si>
    <t>Added Dividend increases Preferred value</t>
  </si>
  <si>
    <t>Sea-Land Net Cash Flow to and from RJR Shareholders</t>
  </si>
  <si>
    <t>1969-1989</t>
  </si>
  <si>
    <t>Sea-Land Shares Converted to Shares of RJR Common</t>
  </si>
  <si>
    <t xml:space="preserve">        Shares of RJR Stock</t>
  </si>
  <si>
    <t xml:space="preserve">                                                                 </t>
  </si>
  <si>
    <t>Shares of RJR to Sea-Land at Time of Acquisition $</t>
  </si>
  <si>
    <t>Operating Business</t>
  </si>
  <si>
    <t>Value to All Sea-Land Shareholders</t>
  </si>
  <si>
    <t xml:space="preserve">Purchase - Cash, Debt and Leases </t>
  </si>
  <si>
    <t>Cash Earnings Aftax -over 16 Years</t>
  </si>
  <si>
    <t>Sale of Assets 1974</t>
  </si>
  <si>
    <t>Pfd. Stock Conversion Inflow</t>
  </si>
  <si>
    <t>Payment of $22/Share</t>
  </si>
  <si>
    <t>Capital Investment -Ships, Facilities, w/c</t>
  </si>
  <si>
    <t xml:space="preserve">Cumulative Dividends </t>
  </si>
  <si>
    <t>Spin Off Value of Stock and Debt Repaid 1984</t>
  </si>
  <si>
    <t>Stock 1988 Buyout</t>
  </si>
  <si>
    <t>Cumulative Net Value of Cash Flow and Spinoff</t>
  </si>
  <si>
    <t>Value to S-L Shareholders</t>
  </si>
  <si>
    <t>Tobacco Domestic with Overhead 1949-1988</t>
  </si>
  <si>
    <t xml:space="preserve">             $ Millions</t>
  </si>
  <si>
    <t>DCF</t>
  </si>
  <si>
    <t>(Buy) / Sell</t>
  </si>
  <si>
    <t>Stream</t>
  </si>
  <si>
    <t>DCF ROI AFTAX</t>
  </si>
  <si>
    <t>DCF ROE AfTAX</t>
  </si>
  <si>
    <t xml:space="preserve">P/e </t>
  </si>
  <si>
    <t>$/Share</t>
  </si>
  <si>
    <t>Initial Investments</t>
  </si>
  <si>
    <t>Operating Investment</t>
  </si>
  <si>
    <t>Total Investment</t>
  </si>
  <si>
    <t>Cum. Cash Flow</t>
  </si>
  <si>
    <t>Sales of Assets</t>
  </si>
  <si>
    <t>Terminal Value</t>
  </si>
  <si>
    <t>Total Return</t>
  </si>
  <si>
    <t>Total Acquisitions With Overhead 1949-1988</t>
  </si>
  <si>
    <t>$ Millions</t>
  </si>
  <si>
    <t>(Buy)/Sell</t>
  </si>
  <si>
    <t>RJR Nabisco Debt          12/31/1989</t>
  </si>
  <si>
    <t xml:space="preserve">    $ Million</t>
  </si>
  <si>
    <r>
      <rPr>
        <b/>
        <sz val="11"/>
        <color indexed="8"/>
        <rFont val="Calibri"/>
        <family val="2"/>
      </rPr>
      <t xml:space="preserve">                           </t>
    </r>
    <r>
      <rPr>
        <b/>
        <u/>
        <sz val="11"/>
        <color indexed="8"/>
        <rFont val="Calibri"/>
        <family val="2"/>
      </rPr>
      <t>Annual Interest</t>
    </r>
  </si>
  <si>
    <t>Rate</t>
  </si>
  <si>
    <t xml:space="preserve"> One Year</t>
  </si>
  <si>
    <t>&gt; One Year</t>
  </si>
  <si>
    <t>Average</t>
  </si>
  <si>
    <t>Debentures 7 3/8 - 9 1/8 Debentures '17</t>
  </si>
  <si>
    <t>Notes  10 - 10 1/4 '90-'93</t>
  </si>
  <si>
    <t>PIK (Pay-in-Kind)  No Cash Interest</t>
  </si>
  <si>
    <t>RJRN Operating Cash Flow 1988 Available to Reduce Debt</t>
  </si>
  <si>
    <t>Shortfall of Funds to Cover Interest Charges - Year One</t>
  </si>
  <si>
    <t>Shortfall of Funds to Cover Interest &amp; Principal - Year One</t>
  </si>
  <si>
    <t>Sources of Cash to Service LBO Debt   1989-2000</t>
  </si>
  <si>
    <t>$ Million</t>
  </si>
  <si>
    <t>Operating</t>
  </si>
  <si>
    <t>Spin-Off and</t>
  </si>
  <si>
    <t>Date</t>
  </si>
  <si>
    <t>Debt Balance</t>
  </si>
  <si>
    <t xml:space="preserve"> Cash Flow</t>
  </si>
  <si>
    <t xml:space="preserve">Asset Sales </t>
  </si>
  <si>
    <t>Includes $1,012.2 Invest. Banking Fees</t>
  </si>
  <si>
    <t>Average rate of interest 13.3%</t>
  </si>
  <si>
    <t>Sale of Assets</t>
  </si>
  <si>
    <t>1989-1999</t>
  </si>
  <si>
    <t>Cash Flow - Tobacco</t>
  </si>
  <si>
    <t>Cash Flow -TI</t>
  </si>
  <si>
    <t>1989-2000</t>
  </si>
  <si>
    <t>Cash Flow - Nabisco</t>
  </si>
  <si>
    <t>Cash Flow -Financing and Overhead</t>
  </si>
  <si>
    <t>Sale of 19.5% of Nabisco Debt Assumed</t>
  </si>
  <si>
    <t>Sale of Tobcco International After Tax</t>
  </si>
  <si>
    <t>Spin-Off of RJR Tobacco Debt Assumed</t>
  </si>
  <si>
    <t xml:space="preserve">                            </t>
  </si>
  <si>
    <t>Sale of 80.5% of Nabisco Debt Assumed</t>
  </si>
  <si>
    <t>Total Cash to Service Debt</t>
  </si>
  <si>
    <t>Remainder of Debt Service - Conversion of Debt to Equity</t>
  </si>
  <si>
    <t>Original shares were diluted to 17.9% of the final ownership of RJR Nabisco (RN)</t>
  </si>
  <si>
    <t>Returns for KKR  - General Partner and Limited Partners    1989-2006</t>
  </si>
  <si>
    <t xml:space="preserve">KKR Partnership </t>
  </si>
  <si>
    <t>KKR Management Company and General Partner</t>
  </si>
  <si>
    <t>$MM</t>
  </si>
  <si>
    <t>CASH</t>
  </si>
  <si>
    <t>IPO</t>
  </si>
  <si>
    <t>BORDEN</t>
  </si>
  <si>
    <t>FLOW</t>
  </si>
  <si>
    <t>FEES</t>
  </si>
  <si>
    <t>Sales of Assets  and All Cash</t>
  </si>
  <si>
    <t>KKR has 1.5% Mgmt. Fee,</t>
  </si>
  <si>
    <t>Flow from the three operating</t>
  </si>
  <si>
    <t>investment banking fees,</t>
  </si>
  <si>
    <t xml:space="preserve">companies were used to pay </t>
  </si>
  <si>
    <t>advisory fees, and board</t>
  </si>
  <si>
    <t xml:space="preserve">interest expense and reduce </t>
  </si>
  <si>
    <t>fees.</t>
  </si>
  <si>
    <t>debt.</t>
  </si>
  <si>
    <t>No Cash Flow</t>
  </si>
  <si>
    <t>KKR Swaps RN  for Borden</t>
  </si>
  <si>
    <t xml:space="preserve">       </t>
  </si>
  <si>
    <t>KKR Fees for Borden Swap</t>
  </si>
  <si>
    <t>Estimated Sale of Borden Parts</t>
  </si>
  <si>
    <t>Undiscounted Return in $</t>
  </si>
  <si>
    <t xml:space="preserve">KKR Fees Associated with RJR </t>
  </si>
  <si>
    <t>Financing</t>
  </si>
  <si>
    <t>Mgt.</t>
  </si>
  <si>
    <t>Board</t>
  </si>
  <si>
    <t>Advisory</t>
  </si>
  <si>
    <t xml:space="preserve">                </t>
  </si>
  <si>
    <t>Sale of 80% Borden to Apollo</t>
  </si>
  <si>
    <t xml:space="preserve"> RJR Nabisco Operations     1989-2000</t>
  </si>
  <si>
    <t>Totals</t>
  </si>
  <si>
    <t>RJR/RAI Tobacco 1999-2017</t>
  </si>
  <si>
    <t xml:space="preserve">    V.24</t>
  </si>
  <si>
    <t>Japan Tobacco International  1999-2016</t>
  </si>
  <si>
    <t xml:space="preserve">                 $ Millions</t>
  </si>
  <si>
    <t>Constant $</t>
  </si>
  <si>
    <t>EBITDA</t>
  </si>
  <si>
    <t>Value is at a P/e of 16.0</t>
  </si>
  <si>
    <t>Aftax Earnings Growth</t>
  </si>
  <si>
    <t xml:space="preserve">DCF ROI AFTAX </t>
  </si>
  <si>
    <t>EBITDA Growth</t>
  </si>
  <si>
    <t>@ $6,000 Purchase Price</t>
  </si>
  <si>
    <t>EBITDA Growth in Constant $</t>
  </si>
  <si>
    <t>Tax and Fee Payments by the Tobacco Industry  1998-2047                 $ Millions</t>
  </si>
  <si>
    <t>-----------------------Actual-----------------------</t>
  </si>
  <si>
    <t xml:space="preserve">        -------------------Projected-----------------------------------</t>
  </si>
  <si>
    <t>19 Yrs</t>
  </si>
  <si>
    <t>6 Yrs</t>
  </si>
  <si>
    <t>25 Yrs</t>
  </si>
  <si>
    <t>50 Yrs</t>
  </si>
  <si>
    <t>TOBACCO INDUSTRY</t>
  </si>
  <si>
    <t>2017-22</t>
  </si>
  <si>
    <t>1998-2022</t>
  </si>
  <si>
    <t>2023-2047</t>
  </si>
  <si>
    <t>1998-2047</t>
  </si>
  <si>
    <t>EXCISE TAXES</t>
  </si>
  <si>
    <t xml:space="preserve">Federal </t>
  </si>
  <si>
    <t>State</t>
  </si>
  <si>
    <t>TOTAL EXCISE TAXES</t>
  </si>
  <si>
    <t>t</t>
  </si>
  <si>
    <t>INCOME TAXES</t>
  </si>
  <si>
    <t>MASTER SETTLEMENT AGREEMENT AND OTHER FEES</t>
  </si>
  <si>
    <t>Original Participating Manufacturers’ Settlement Payments</t>
  </si>
  <si>
    <t>First Four States to Settle</t>
  </si>
  <si>
    <t xml:space="preserve">Mississippi Annual Payment </t>
  </si>
  <si>
    <t xml:space="preserve">Florida Annual Payment </t>
  </si>
  <si>
    <t xml:space="preserve">Texas Annual Payment </t>
  </si>
  <si>
    <t xml:space="preserve">Minnesota Annual Payment </t>
  </si>
  <si>
    <t xml:space="preserve">Minnesota Initial Payment </t>
  </si>
  <si>
    <t>—</t>
  </si>
  <si>
    <t xml:space="preserve">Most Favored Nations Agmt (MS, FL, TX) </t>
  </si>
  <si>
    <t>Remaining States' Settlement</t>
  </si>
  <si>
    <t xml:space="preserve">Initial Payments </t>
  </si>
  <si>
    <t xml:space="preserve">Annual Payments </t>
  </si>
  <si>
    <t>Add’l Annual Payments (through 2017)</t>
  </si>
  <si>
    <t xml:space="preserve">Base Foundation Funding (through 2008) </t>
  </si>
  <si>
    <t xml:space="preserve">Additional Foundation Payments </t>
  </si>
  <si>
    <t xml:space="preserve">Minnesota Blue Cross and Blue Shield </t>
  </si>
  <si>
    <t>-</t>
  </si>
  <si>
    <t>Growers’ Trust (Phase II)</t>
  </si>
  <si>
    <t xml:space="preserve">Discontinued. Total was set at $5,150 </t>
  </si>
  <si>
    <t>TOTAL MSA All States</t>
  </si>
  <si>
    <t>Attorneys' Pool</t>
  </si>
  <si>
    <t>Tobacco Transitional Payment Program</t>
  </si>
  <si>
    <t>FDA Program</t>
  </si>
  <si>
    <t>TOTAL ALL FEES</t>
  </si>
  <si>
    <t>GRAND TOTAL FEES AND TAXES</t>
  </si>
  <si>
    <t>RJR TOBACCO</t>
  </si>
  <si>
    <t>Federal Excise Tax</t>
  </si>
  <si>
    <t>State Excise Tax</t>
  </si>
  <si>
    <t>Income Tax</t>
  </si>
  <si>
    <t>MSA</t>
  </si>
  <si>
    <t>TTPP</t>
  </si>
  <si>
    <t>TOTAL ALL TAXES AND FEES</t>
  </si>
  <si>
    <r>
      <t xml:space="preserve">FREE CHART INDEX FOR </t>
    </r>
    <r>
      <rPr>
        <b/>
        <i/>
        <u/>
        <sz val="12"/>
        <color indexed="8"/>
        <rFont val="Calibri"/>
        <family val="2"/>
      </rPr>
      <t>GOING DOWN TOBACCO ROAD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</si>
</sst>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quot; &quot;;\(&quot;$&quot;#,##0\)"/>
    <numFmt numFmtId="165" formatCode="&quot;$&quot;#,##0.00&quot; &quot;;\(&quot;$&quot;#,##0.00\)"/>
    <numFmt numFmtId="166" formatCode="0.0%"/>
    <numFmt numFmtId="167" formatCode="0.0%;\(0.0%\)"/>
    <numFmt numFmtId="168" formatCode="0.00&quot; &quot;;\(0.00\)"/>
    <numFmt numFmtId="169" formatCode="0.000&quot; &quot;;\(0.000\)"/>
    <numFmt numFmtId="170" formatCode="&quot;$&quot;#,##0.0"/>
    <numFmt numFmtId="171" formatCode="&quot;$&quot;#,##0.0000"/>
    <numFmt numFmtId="172" formatCode="0.000"/>
    <numFmt numFmtId="173" formatCode="0.0"/>
    <numFmt numFmtId="174" formatCode="#,##0&quot; &quot;;\(#,##0\)"/>
    <numFmt numFmtId="175" formatCode="&quot;$&quot;#,##0"/>
    <numFmt numFmtId="176" formatCode="#,##0.0&quot; &quot;;\(#,##0.0\)"/>
    <numFmt numFmtId="177" formatCode="&quot;$&quot;#,##0.000&quot; &quot;;\(&quot;$&quot;#,##0.000\)"/>
    <numFmt numFmtId="178" formatCode="&quot;$&quot;#,##0.0&quot; &quot;;\(&quot;$&quot;#,##0.0\)"/>
    <numFmt numFmtId="179" formatCode="0.000%"/>
    <numFmt numFmtId="180" formatCode="&quot;$&quot;#,##0.00"/>
  </numFmts>
  <fonts count="31" x14ac:knownFonts="1">
    <font>
      <sz val="11"/>
      <color indexed="8"/>
      <name val="Calibri"/>
    </font>
    <font>
      <sz val="12"/>
      <color indexed="8"/>
      <name val="Calibri"/>
      <family val="2"/>
    </font>
    <font>
      <sz val="14"/>
      <color indexed="8"/>
      <name val="Calibri"/>
      <family val="2"/>
    </font>
    <font>
      <u/>
      <sz val="12"/>
      <color indexed="11"/>
      <name val="Calibri"/>
      <family val="2"/>
    </font>
    <font>
      <b/>
      <u/>
      <sz val="15"/>
      <color indexed="8"/>
      <name val="Calibri"/>
      <family val="2"/>
    </font>
    <font>
      <b/>
      <sz val="15"/>
      <color indexed="8"/>
      <name val="Calibri"/>
      <family val="2"/>
    </font>
    <font>
      <b/>
      <sz val="14"/>
      <color indexed="8"/>
      <name val="Calibri"/>
      <family val="2"/>
    </font>
    <font>
      <b/>
      <sz val="12"/>
      <color indexed="8"/>
      <name val="Calibri"/>
      <family val="2"/>
    </font>
    <font>
      <b/>
      <u/>
      <sz val="12"/>
      <color indexed="8"/>
      <name val="Calibri"/>
      <family val="2"/>
    </font>
    <font>
      <b/>
      <sz val="12"/>
      <color indexed="14"/>
      <name val="Calibri"/>
      <family val="2"/>
    </font>
    <font>
      <sz val="11"/>
      <color indexed="14"/>
      <name val="Calibri"/>
      <family val="2"/>
    </font>
    <font>
      <b/>
      <u val="double"/>
      <sz val="12"/>
      <color indexed="8"/>
      <name val="Calibri"/>
      <family val="2"/>
    </font>
    <font>
      <sz val="9"/>
      <color indexed="8"/>
      <name val="Calibri"/>
      <family val="2"/>
    </font>
    <font>
      <b/>
      <sz val="14"/>
      <color indexed="14"/>
      <name val="Calibri"/>
      <family val="2"/>
    </font>
    <font>
      <b/>
      <sz val="18"/>
      <color indexed="8"/>
      <name val="Calibri"/>
      <family val="2"/>
    </font>
    <font>
      <b/>
      <sz val="9"/>
      <color indexed="8"/>
      <name val="Calibri"/>
      <family val="2"/>
    </font>
    <font>
      <b/>
      <sz val="11"/>
      <color indexed="8"/>
      <name val="Calibri"/>
      <family val="2"/>
    </font>
    <font>
      <b/>
      <u/>
      <sz val="9"/>
      <color indexed="8"/>
      <name val="Calibri"/>
      <family val="2"/>
    </font>
    <font>
      <b/>
      <u/>
      <sz val="11"/>
      <color indexed="8"/>
      <name val="Calibri"/>
      <family val="2"/>
    </font>
    <font>
      <b/>
      <sz val="11"/>
      <color indexed="14"/>
      <name val="Calibri"/>
      <family val="2"/>
    </font>
    <font>
      <b/>
      <sz val="16"/>
      <color indexed="8"/>
      <name val="Calibri"/>
      <family val="2"/>
    </font>
    <font>
      <b/>
      <u val="double"/>
      <sz val="11"/>
      <color indexed="8"/>
      <name val="Calibri"/>
      <family val="2"/>
    </font>
    <font>
      <sz val="11"/>
      <color indexed="8"/>
      <name val="Times New Roman"/>
      <family val="1"/>
    </font>
    <font>
      <b/>
      <sz val="10"/>
      <color indexed="8"/>
      <name val="Calibri"/>
      <family val="2"/>
    </font>
    <font>
      <b/>
      <u/>
      <sz val="10"/>
      <color indexed="8"/>
      <name val="Calibri"/>
      <family val="2"/>
    </font>
    <font>
      <u val="double"/>
      <sz val="11"/>
      <color indexed="8"/>
      <name val="Calibri"/>
      <family val="2"/>
    </font>
    <font>
      <b/>
      <i/>
      <sz val="11"/>
      <color indexed="8"/>
      <name val="Calibri"/>
      <family val="2"/>
    </font>
    <font>
      <b/>
      <i/>
      <u/>
      <sz val="11"/>
      <color indexed="8"/>
      <name val="Calibri"/>
      <family val="2"/>
    </font>
    <font>
      <i/>
      <sz val="11"/>
      <color indexed="8"/>
      <name val="Calibri"/>
      <family val="2"/>
    </font>
    <font>
      <u/>
      <sz val="11"/>
      <color indexed="8"/>
      <name val="Calibri"/>
      <family val="2"/>
    </font>
    <font>
      <b/>
      <i/>
      <u/>
      <sz val="12"/>
      <color indexed="8"/>
      <name val="Calibri"/>
      <family val="2"/>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34">
    <border>
      <left/>
      <right/>
      <top/>
      <bottom/>
      <diagonal/>
    </border>
    <border>
      <left style="thin">
        <color indexed="13"/>
      </left>
      <right style="thin">
        <color indexed="13"/>
      </right>
      <top style="thin">
        <color indexed="13"/>
      </top>
      <bottom style="thin">
        <color indexed="13"/>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medium">
        <color indexed="8"/>
      </bottom>
      <diagonal/>
    </border>
    <border>
      <left style="thin">
        <color indexed="13"/>
      </left>
      <right style="medium">
        <color indexed="8"/>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style="medium">
        <color indexed="8"/>
      </left>
      <right style="thin">
        <color indexed="13"/>
      </right>
      <top/>
      <bottom/>
      <diagonal/>
    </border>
    <border>
      <left style="thin">
        <color indexed="13"/>
      </left>
      <right style="medium">
        <color indexed="8"/>
      </right>
      <top/>
      <bottom style="thin">
        <color indexed="13"/>
      </bottom>
      <diagonal/>
    </border>
    <border>
      <left style="medium">
        <color indexed="8"/>
      </left>
      <right/>
      <top/>
      <bottom style="thin">
        <color indexed="13"/>
      </bottom>
      <diagonal/>
    </border>
    <border>
      <left/>
      <right style="thin">
        <color indexed="13"/>
      </right>
      <top/>
      <bottom style="medium">
        <color indexed="8"/>
      </bottom>
      <diagonal/>
    </border>
    <border>
      <left/>
      <right style="thin">
        <color indexed="13"/>
      </right>
      <top style="medium">
        <color indexed="8"/>
      </top>
      <bottom/>
      <diagonal/>
    </border>
    <border>
      <left/>
      <right style="thin">
        <color indexed="8"/>
      </right>
      <top/>
      <bottom/>
      <diagonal/>
    </border>
    <border>
      <left style="thin">
        <color indexed="8"/>
      </left>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s>
  <cellStyleXfs count="1">
    <xf numFmtId="0" fontId="0" fillId="0" borderId="0" applyNumberFormat="0" applyFill="0" applyBorder="0" applyProtection="0"/>
  </cellStyleXfs>
  <cellXfs count="515">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49" fontId="4" fillId="4" borderId="1" xfId="0" applyNumberFormat="1" applyFont="1" applyFill="1" applyBorder="1" applyAlignment="1"/>
    <xf numFmtId="49" fontId="5" fillId="4" borderId="1" xfId="0" applyNumberFormat="1" applyFont="1" applyFill="1" applyBorder="1" applyAlignment="1">
      <alignment horizontal="center"/>
    </xf>
    <xf numFmtId="0" fontId="0" fillId="0" borderId="0" xfId="0" applyNumberFormat="1" applyFont="1" applyAlignment="1"/>
    <xf numFmtId="0" fontId="0" fillId="4" borderId="2" xfId="0" applyFont="1" applyFill="1" applyBorder="1" applyAlignment="1"/>
    <xf numFmtId="0" fontId="0" fillId="4" borderId="3" xfId="0" applyFont="1" applyFill="1" applyBorder="1" applyAlignment="1"/>
    <xf numFmtId="0" fontId="0" fillId="4" borderId="4" xfId="0" applyFont="1" applyFill="1" applyBorder="1" applyAlignment="1"/>
    <xf numFmtId="0" fontId="0" fillId="4" borderId="5" xfId="0" applyFont="1" applyFill="1" applyBorder="1" applyAlignment="1"/>
    <xf numFmtId="0" fontId="0" fillId="4" borderId="6" xfId="0" applyFont="1" applyFill="1" applyBorder="1" applyAlignment="1"/>
    <xf numFmtId="49" fontId="6" fillId="4" borderId="6" xfId="0" applyNumberFormat="1" applyFont="1" applyFill="1" applyBorder="1" applyAlignment="1">
      <alignment horizontal="right"/>
    </xf>
    <xf numFmtId="0" fontId="0" fillId="4" borderId="7" xfId="0" applyFont="1" applyFill="1" applyBorder="1" applyAlignment="1"/>
    <xf numFmtId="0" fontId="0" fillId="4" borderId="8" xfId="0" applyFont="1" applyFill="1" applyBorder="1" applyAlignment="1"/>
    <xf numFmtId="0" fontId="0" fillId="4" borderId="9" xfId="0" applyFont="1" applyFill="1" applyBorder="1" applyAlignment="1"/>
    <xf numFmtId="0" fontId="7" fillId="4" borderId="10" xfId="0" applyFont="1" applyFill="1" applyBorder="1" applyAlignment="1"/>
    <xf numFmtId="49" fontId="8" fillId="4" borderId="11" xfId="0" applyNumberFormat="1" applyFont="1" applyFill="1" applyBorder="1" applyAlignment="1"/>
    <xf numFmtId="0" fontId="7" fillId="4" borderId="11" xfId="0" applyFont="1" applyFill="1" applyBorder="1" applyAlignment="1"/>
    <xf numFmtId="0" fontId="7" fillId="4" borderId="12" xfId="0" applyFont="1" applyFill="1" applyBorder="1" applyAlignment="1"/>
    <xf numFmtId="0" fontId="0" fillId="4" borderId="13" xfId="0" applyFont="1" applyFill="1" applyBorder="1" applyAlignment="1"/>
    <xf numFmtId="0" fontId="7" fillId="4" borderId="13" xfId="0" applyFont="1" applyFill="1" applyBorder="1" applyAlignment="1"/>
    <xf numFmtId="49" fontId="7" fillId="4" borderId="6" xfId="0" applyNumberFormat="1" applyFont="1" applyFill="1" applyBorder="1" applyAlignment="1">
      <alignment horizontal="center"/>
    </xf>
    <xf numFmtId="49" fontId="7" fillId="4" borderId="14" xfId="0" applyNumberFormat="1" applyFont="1" applyFill="1" applyBorder="1" applyAlignment="1">
      <alignment horizontal="center"/>
    </xf>
    <xf numFmtId="49" fontId="8" fillId="4" borderId="13" xfId="0" applyNumberFormat="1" applyFont="1" applyFill="1" applyBorder="1" applyAlignment="1">
      <alignment horizontal="center"/>
    </xf>
    <xf numFmtId="49" fontId="8" fillId="4" borderId="6" xfId="0" applyNumberFormat="1" applyFont="1" applyFill="1" applyBorder="1" applyAlignment="1">
      <alignment horizontal="center"/>
    </xf>
    <xf numFmtId="49" fontId="8" fillId="4" borderId="14" xfId="0" applyNumberFormat="1" applyFont="1" applyFill="1" applyBorder="1" applyAlignment="1">
      <alignment horizontal="center"/>
    </xf>
    <xf numFmtId="0" fontId="7" fillId="4" borderId="13" xfId="0" applyNumberFormat="1" applyFont="1" applyFill="1" applyBorder="1" applyAlignment="1">
      <alignment horizontal="center"/>
    </xf>
    <xf numFmtId="164" fontId="7" fillId="4" borderId="6" xfId="0" applyNumberFormat="1" applyFont="1" applyFill="1" applyBorder="1" applyAlignment="1">
      <alignment horizontal="center"/>
    </xf>
    <xf numFmtId="165" fontId="7" fillId="4" borderId="6" xfId="0" applyNumberFormat="1" applyFont="1" applyFill="1" applyBorder="1" applyAlignment="1">
      <alignment horizontal="center"/>
    </xf>
    <xf numFmtId="166" fontId="7" fillId="4" borderId="6" xfId="0" applyNumberFormat="1" applyFont="1" applyFill="1" applyBorder="1" applyAlignment="1">
      <alignment horizontal="center"/>
    </xf>
    <xf numFmtId="164" fontId="7" fillId="4" borderId="14" xfId="0" applyNumberFormat="1" applyFont="1" applyFill="1" applyBorder="1" applyAlignment="1">
      <alignment horizontal="center"/>
    </xf>
    <xf numFmtId="167" fontId="7" fillId="4" borderId="6" xfId="0" applyNumberFormat="1" applyFont="1" applyFill="1" applyBorder="1" applyAlignment="1">
      <alignment horizontal="center"/>
    </xf>
    <xf numFmtId="49" fontId="7" fillId="4" borderId="13" xfId="0" applyNumberFormat="1" applyFont="1" applyFill="1" applyBorder="1" applyAlignment="1">
      <alignment horizontal="center"/>
    </xf>
    <xf numFmtId="166" fontId="9" fillId="4" borderId="6" xfId="0" applyNumberFormat="1" applyFont="1" applyFill="1" applyBorder="1" applyAlignment="1">
      <alignment horizontal="center"/>
    </xf>
    <xf numFmtId="0" fontId="7" fillId="4" borderId="8" xfId="0" applyFont="1" applyFill="1" applyBorder="1" applyAlignment="1"/>
    <xf numFmtId="0" fontId="7" fillId="4" borderId="14" xfId="0" applyFont="1" applyFill="1" applyBorder="1" applyAlignment="1"/>
    <xf numFmtId="0" fontId="7" fillId="4" borderId="15" xfId="0" applyFont="1" applyFill="1" applyBorder="1" applyAlignment="1"/>
    <xf numFmtId="0" fontId="7" fillId="4" borderId="16" xfId="0" applyFont="1" applyFill="1" applyBorder="1" applyAlignment="1"/>
    <xf numFmtId="49" fontId="7" fillId="4" borderId="17" xfId="0" applyNumberFormat="1" applyFont="1" applyFill="1" applyBorder="1" applyAlignment="1">
      <alignment horizontal="center"/>
    </xf>
    <xf numFmtId="166" fontId="7" fillId="4" borderId="17" xfId="0" applyNumberFormat="1" applyFont="1" applyFill="1" applyBorder="1" applyAlignment="1">
      <alignment horizontal="center"/>
    </xf>
    <xf numFmtId="0" fontId="7" fillId="4" borderId="18" xfId="0" applyFont="1" applyFill="1" applyBorder="1" applyAlignment="1"/>
    <xf numFmtId="0" fontId="8" fillId="4" borderId="11" xfId="0" applyFont="1" applyFill="1" applyBorder="1" applyAlignment="1"/>
    <xf numFmtId="0" fontId="8" fillId="4" borderId="12" xfId="0" applyFont="1" applyFill="1" applyBorder="1" applyAlignment="1"/>
    <xf numFmtId="49" fontId="7" fillId="4" borderId="13" xfId="0" applyNumberFormat="1" applyFont="1" applyFill="1" applyBorder="1" applyAlignment="1"/>
    <xf numFmtId="165" fontId="7" fillId="4" borderId="14" xfId="0" applyNumberFormat="1" applyFont="1" applyFill="1" applyBorder="1" applyAlignment="1">
      <alignment horizontal="center"/>
    </xf>
    <xf numFmtId="49" fontId="7" fillId="4" borderId="19" xfId="0" applyNumberFormat="1" applyFont="1" applyFill="1" applyBorder="1" applyAlignment="1"/>
    <xf numFmtId="165" fontId="7" fillId="4" borderId="8" xfId="0" applyNumberFormat="1" applyFont="1" applyFill="1" applyBorder="1" applyAlignment="1">
      <alignment horizontal="center"/>
    </xf>
    <xf numFmtId="165" fontId="7" fillId="4" borderId="20" xfId="0" applyNumberFormat="1" applyFont="1" applyFill="1" applyBorder="1" applyAlignment="1">
      <alignment horizontal="center"/>
    </xf>
    <xf numFmtId="165" fontId="0" fillId="4" borderId="7" xfId="0" applyNumberFormat="1" applyFont="1" applyFill="1" applyBorder="1" applyAlignment="1"/>
    <xf numFmtId="49" fontId="7" fillId="4" borderId="11" xfId="0" applyNumberFormat="1" applyFont="1" applyFill="1" applyBorder="1" applyAlignment="1"/>
    <xf numFmtId="0" fontId="7" fillId="4" borderId="21" xfId="0" applyFont="1" applyFill="1" applyBorder="1" applyAlignment="1"/>
    <xf numFmtId="0" fontId="7" fillId="4" borderId="19" xfId="0" applyFont="1" applyFill="1" applyBorder="1" applyAlignment="1"/>
    <xf numFmtId="49" fontId="7" fillId="4" borderId="8" xfId="0" applyNumberFormat="1" applyFont="1" applyFill="1" applyBorder="1" applyAlignment="1">
      <alignment horizontal="right"/>
    </xf>
    <xf numFmtId="166" fontId="7" fillId="4" borderId="8" xfId="0" applyNumberFormat="1" applyFont="1" applyFill="1" applyBorder="1" applyAlignment="1">
      <alignment horizontal="center"/>
    </xf>
    <xf numFmtId="0" fontId="7" fillId="4" borderId="20" xfId="0" applyFont="1" applyFill="1" applyBorder="1" applyAlignment="1"/>
    <xf numFmtId="0" fontId="0" fillId="4" borderId="11" xfId="0" applyFont="1" applyFill="1" applyBorder="1" applyAlignment="1"/>
    <xf numFmtId="0" fontId="0" fillId="4" borderId="22" xfId="0" applyFont="1" applyFill="1" applyBorder="1" applyAlignment="1"/>
    <xf numFmtId="0" fontId="0" fillId="4" borderId="23" xfId="0" applyFont="1" applyFill="1" applyBorder="1" applyAlignment="1"/>
    <xf numFmtId="0" fontId="10" fillId="4" borderId="24" xfId="0" applyFont="1" applyFill="1" applyBorder="1" applyAlignment="1"/>
    <xf numFmtId="0" fontId="0" fillId="0" borderId="0" xfId="0" applyNumberFormat="1" applyFont="1" applyAlignment="1"/>
    <xf numFmtId="49" fontId="6" fillId="4" borderId="3" xfId="0" applyNumberFormat="1" applyFont="1" applyFill="1" applyBorder="1" applyAlignment="1">
      <alignment horizontal="right"/>
    </xf>
    <xf numFmtId="49" fontId="5" fillId="4" borderId="16" xfId="0" applyNumberFormat="1" applyFont="1" applyFill="1" applyBorder="1" applyAlignment="1"/>
    <xf numFmtId="168" fontId="0" fillId="4" borderId="17" xfId="0" applyNumberFormat="1" applyFont="1" applyFill="1" applyBorder="1" applyAlignment="1"/>
    <xf numFmtId="0" fontId="0" fillId="4" borderId="18" xfId="0" applyFont="1" applyFill="1" applyBorder="1" applyAlignment="1"/>
    <xf numFmtId="0" fontId="0" fillId="4" borderId="25" xfId="0" applyFont="1" applyFill="1" applyBorder="1" applyAlignment="1"/>
    <xf numFmtId="49" fontId="8" fillId="4" borderId="10" xfId="0" applyNumberFormat="1" applyFont="1" applyFill="1" applyBorder="1" applyAlignment="1"/>
    <xf numFmtId="49" fontId="8" fillId="4" borderId="11" xfId="0" applyNumberFormat="1" applyFont="1" applyFill="1" applyBorder="1" applyAlignment="1">
      <alignment horizontal="center"/>
    </xf>
    <xf numFmtId="49" fontId="8" fillId="4" borderId="12" xfId="0" applyNumberFormat="1" applyFont="1" applyFill="1" applyBorder="1" applyAlignment="1">
      <alignment horizontal="center"/>
    </xf>
    <xf numFmtId="168" fontId="7" fillId="4" borderId="6" xfId="0" applyNumberFormat="1" applyFont="1" applyFill="1" applyBorder="1" applyAlignment="1">
      <alignment horizontal="center"/>
    </xf>
    <xf numFmtId="166" fontId="7" fillId="4" borderId="14" xfId="0" applyNumberFormat="1" applyFont="1" applyFill="1" applyBorder="1" applyAlignment="1">
      <alignment horizontal="center"/>
    </xf>
    <xf numFmtId="167" fontId="7" fillId="4" borderId="14" xfId="0" applyNumberFormat="1" applyFont="1" applyFill="1" applyBorder="1" applyAlignment="1">
      <alignment horizontal="center"/>
    </xf>
    <xf numFmtId="168" fontId="8" fillId="4" borderId="6" xfId="0" applyNumberFormat="1" applyFont="1" applyFill="1" applyBorder="1" applyAlignment="1">
      <alignment horizontal="center"/>
    </xf>
    <xf numFmtId="167" fontId="8" fillId="4" borderId="14" xfId="0" applyNumberFormat="1" applyFont="1" applyFill="1" applyBorder="1" applyAlignment="1">
      <alignment horizontal="center"/>
    </xf>
    <xf numFmtId="168" fontId="11" fillId="4" borderId="8" xfId="0" applyNumberFormat="1" applyFont="1" applyFill="1" applyBorder="1" applyAlignment="1">
      <alignment horizontal="center"/>
    </xf>
    <xf numFmtId="167" fontId="11" fillId="4" borderId="20" xfId="0" applyNumberFormat="1" applyFont="1" applyFill="1" applyBorder="1" applyAlignment="1">
      <alignment horizontal="center"/>
    </xf>
    <xf numFmtId="49" fontId="7" fillId="4" borderId="10" xfId="0" applyNumberFormat="1" applyFont="1" applyFill="1" applyBorder="1" applyAlignment="1"/>
    <xf numFmtId="169" fontId="7" fillId="4" borderId="11" xfId="0" applyNumberFormat="1" applyFont="1" applyFill="1" applyBorder="1" applyAlignment="1">
      <alignment horizontal="center"/>
    </xf>
    <xf numFmtId="0" fontId="1" fillId="4" borderId="12" xfId="0" applyFont="1" applyFill="1" applyBorder="1" applyAlignment="1"/>
    <xf numFmtId="169" fontId="7" fillId="4" borderId="6" xfId="0" applyNumberFormat="1" applyFont="1" applyFill="1" applyBorder="1" applyAlignment="1">
      <alignment horizontal="center"/>
    </xf>
    <xf numFmtId="0" fontId="1" fillId="4" borderId="14" xfId="0" applyFont="1" applyFill="1" applyBorder="1" applyAlignment="1"/>
    <xf numFmtId="170" fontId="7" fillId="4" borderId="6" xfId="0" applyNumberFormat="1" applyFont="1" applyFill="1" applyBorder="1" applyAlignment="1">
      <alignment horizontal="center"/>
    </xf>
    <xf numFmtId="171" fontId="7" fillId="4" borderId="8" xfId="0" applyNumberFormat="1" applyFont="1" applyFill="1" applyBorder="1" applyAlignment="1">
      <alignment horizontal="center"/>
    </xf>
    <xf numFmtId="0" fontId="1" fillId="4" borderId="20" xfId="0" applyFont="1" applyFill="1" applyBorder="1" applyAlignment="1"/>
    <xf numFmtId="0" fontId="12" fillId="4" borderId="5" xfId="0" applyFont="1" applyFill="1" applyBorder="1" applyAlignment="1"/>
    <xf numFmtId="0" fontId="13" fillId="4" borderId="23" xfId="0" applyFont="1" applyFill="1" applyBorder="1" applyAlignment="1"/>
    <xf numFmtId="0" fontId="0" fillId="4" borderId="24" xfId="0" applyFont="1" applyFill="1" applyBorder="1" applyAlignment="1"/>
    <xf numFmtId="0" fontId="0" fillId="0" borderId="0" xfId="0" applyNumberFormat="1" applyFont="1" applyAlignment="1"/>
    <xf numFmtId="49" fontId="6" fillId="4" borderId="6" xfId="0" applyNumberFormat="1" applyFont="1" applyFill="1" applyBorder="1" applyAlignment="1">
      <alignment horizontal="center"/>
    </xf>
    <xf numFmtId="49" fontId="14" fillId="4" borderId="16" xfId="0" applyNumberFormat="1" applyFont="1" applyFill="1" applyBorder="1" applyAlignment="1"/>
    <xf numFmtId="0" fontId="14" fillId="4" borderId="17" xfId="0" applyFont="1" applyFill="1" applyBorder="1" applyAlignment="1"/>
    <xf numFmtId="0" fontId="14" fillId="4" borderId="18" xfId="0" applyFont="1" applyFill="1" applyBorder="1" applyAlignment="1"/>
    <xf numFmtId="0" fontId="15" fillId="4" borderId="10" xfId="0" applyFont="1" applyFill="1" applyBorder="1" applyAlignment="1"/>
    <xf numFmtId="0" fontId="15" fillId="4" borderId="11" xfId="0" applyFont="1" applyFill="1" applyBorder="1" applyAlignment="1"/>
    <xf numFmtId="49" fontId="15" fillId="4" borderId="11" xfId="0" applyNumberFormat="1" applyFont="1" applyFill="1" applyBorder="1" applyAlignment="1"/>
    <xf numFmtId="0" fontId="15" fillId="4" borderId="12" xfId="0" applyFont="1" applyFill="1" applyBorder="1" applyAlignment="1"/>
    <xf numFmtId="0" fontId="15" fillId="4" borderId="13" xfId="0" applyFont="1" applyFill="1" applyBorder="1" applyAlignment="1"/>
    <xf numFmtId="49" fontId="15" fillId="4" borderId="6" xfId="0" applyNumberFormat="1" applyFont="1" applyFill="1" applyBorder="1" applyAlignment="1">
      <alignment horizontal="center"/>
    </xf>
    <xf numFmtId="0" fontId="15" fillId="4" borderId="6" xfId="0" applyFont="1" applyFill="1" applyBorder="1" applyAlignment="1">
      <alignment horizontal="center"/>
    </xf>
    <xf numFmtId="0" fontId="15" fillId="4" borderId="6" xfId="0" applyFont="1" applyFill="1" applyBorder="1" applyAlignment="1"/>
    <xf numFmtId="49" fontId="15" fillId="4" borderId="14" xfId="0" applyNumberFormat="1" applyFont="1" applyFill="1" applyBorder="1" applyAlignment="1">
      <alignment horizontal="center"/>
    </xf>
    <xf numFmtId="0" fontId="16" fillId="4" borderId="13" xfId="0" applyFont="1" applyFill="1" applyBorder="1" applyAlignment="1">
      <alignment horizontal="center"/>
    </xf>
    <xf numFmtId="0" fontId="16" fillId="4" borderId="6" xfId="0" applyFont="1" applyFill="1" applyBorder="1" applyAlignment="1">
      <alignment horizontal="center"/>
    </xf>
    <xf numFmtId="49" fontId="17" fillId="4" borderId="6" xfId="0" applyNumberFormat="1" applyFont="1" applyFill="1" applyBorder="1" applyAlignment="1">
      <alignment horizontal="center"/>
    </xf>
    <xf numFmtId="49" fontId="17" fillId="4" borderId="14" xfId="0" applyNumberFormat="1" applyFont="1" applyFill="1" applyBorder="1" applyAlignment="1">
      <alignment horizontal="center"/>
    </xf>
    <xf numFmtId="0" fontId="18" fillId="4" borderId="13" xfId="0" applyFont="1" applyFill="1" applyBorder="1" applyAlignment="1">
      <alignment horizontal="center"/>
    </xf>
    <xf numFmtId="0" fontId="18" fillId="4" borderId="6" xfId="0" applyFont="1" applyFill="1" applyBorder="1" applyAlignment="1">
      <alignment horizontal="center"/>
    </xf>
    <xf numFmtId="49" fontId="15" fillId="4" borderId="13" xfId="0" applyNumberFormat="1" applyFont="1" applyFill="1" applyBorder="1" applyAlignment="1"/>
    <xf numFmtId="0" fontId="15" fillId="4" borderId="6" xfId="0" applyNumberFormat="1" applyFont="1" applyFill="1" applyBorder="1" applyAlignment="1">
      <alignment horizontal="center"/>
    </xf>
    <xf numFmtId="164" fontId="15" fillId="4" borderId="6" xfId="0" applyNumberFormat="1" applyFont="1" applyFill="1" applyBorder="1" applyAlignment="1">
      <alignment horizontal="center"/>
    </xf>
    <xf numFmtId="166" fontId="15" fillId="4" borderId="6" xfId="0" applyNumberFormat="1" applyFont="1" applyFill="1" applyBorder="1" applyAlignment="1">
      <alignment horizontal="center"/>
    </xf>
    <xf numFmtId="164" fontId="15" fillId="4" borderId="14" xfId="0" applyNumberFormat="1" applyFont="1" applyFill="1" applyBorder="1" applyAlignment="1">
      <alignment horizontal="center"/>
    </xf>
    <xf numFmtId="49" fontId="17" fillId="4" borderId="13" xfId="0" applyNumberFormat="1" applyFont="1" applyFill="1" applyBorder="1" applyAlignment="1"/>
    <xf numFmtId="0" fontId="17" fillId="4" borderId="6" xfId="0" applyNumberFormat="1" applyFont="1" applyFill="1" applyBorder="1" applyAlignment="1">
      <alignment horizontal="center"/>
    </xf>
    <xf numFmtId="164" fontId="17" fillId="4" borderId="6" xfId="0" applyNumberFormat="1" applyFont="1" applyFill="1" applyBorder="1" applyAlignment="1">
      <alignment horizontal="center"/>
    </xf>
    <xf numFmtId="166" fontId="17" fillId="4" borderId="6" xfId="0" applyNumberFormat="1" applyFont="1" applyFill="1" applyBorder="1" applyAlignment="1">
      <alignment horizontal="center"/>
    </xf>
    <xf numFmtId="164" fontId="17" fillId="4" borderId="14" xfId="0" applyNumberFormat="1" applyFont="1" applyFill="1" applyBorder="1" applyAlignment="1">
      <alignment horizontal="center"/>
    </xf>
    <xf numFmtId="0" fontId="18" fillId="4" borderId="13" xfId="0" applyFont="1" applyFill="1" applyBorder="1" applyAlignment="1"/>
    <xf numFmtId="0" fontId="18" fillId="4" borderId="6" xfId="0" applyFont="1" applyFill="1" applyBorder="1" applyAlignment="1"/>
    <xf numFmtId="172" fontId="0" fillId="4" borderId="6" xfId="0" applyNumberFormat="1" applyFont="1" applyFill="1" applyBorder="1" applyAlignment="1"/>
    <xf numFmtId="2" fontId="0" fillId="4" borderId="6" xfId="0" applyNumberFormat="1" applyFont="1" applyFill="1" applyBorder="1" applyAlignment="1"/>
    <xf numFmtId="2" fontId="0" fillId="4" borderId="7" xfId="0" applyNumberFormat="1" applyFont="1" applyFill="1" applyBorder="1" applyAlignment="1"/>
    <xf numFmtId="49" fontId="15" fillId="4" borderId="19" xfId="0" applyNumberFormat="1" applyFont="1" applyFill="1" applyBorder="1" applyAlignment="1"/>
    <xf numFmtId="0" fontId="0" fillId="4" borderId="20" xfId="0" applyFont="1" applyFill="1" applyBorder="1" applyAlignment="1"/>
    <xf numFmtId="0" fontId="19" fillId="4" borderId="6" xfId="0" applyFont="1" applyFill="1" applyBorder="1" applyAlignment="1"/>
    <xf numFmtId="165" fontId="16" fillId="4" borderId="6" xfId="0" applyNumberFormat="1" applyFont="1" applyFill="1" applyBorder="1" applyAlignment="1">
      <alignment horizontal="center"/>
    </xf>
    <xf numFmtId="164" fontId="16" fillId="4" borderId="6" xfId="0" applyNumberFormat="1" applyFont="1" applyFill="1" applyBorder="1" applyAlignment="1">
      <alignment horizontal="center"/>
    </xf>
    <xf numFmtId="166" fontId="16" fillId="4" borderId="6" xfId="0" applyNumberFormat="1" applyFont="1" applyFill="1" applyBorder="1" applyAlignment="1">
      <alignment horizontal="center"/>
    </xf>
    <xf numFmtId="173" fontId="16" fillId="4" borderId="6" xfId="0" applyNumberFormat="1" applyFont="1" applyFill="1" applyBorder="1" applyAlignment="1">
      <alignment horizontal="center"/>
    </xf>
    <xf numFmtId="164" fontId="16" fillId="4" borderId="23" xfId="0" applyNumberFormat="1" applyFont="1" applyFill="1" applyBorder="1" applyAlignment="1">
      <alignment horizontal="center"/>
    </xf>
    <xf numFmtId="166" fontId="7" fillId="4" borderId="23" xfId="0" applyNumberFormat="1" applyFont="1" applyFill="1" applyBorder="1" applyAlignment="1">
      <alignment horizontal="center"/>
    </xf>
    <xf numFmtId="0" fontId="16" fillId="4" borderId="23" xfId="0" applyFont="1" applyFill="1" applyBorder="1" applyAlignment="1">
      <alignment horizontal="center"/>
    </xf>
    <xf numFmtId="0" fontId="0" fillId="0" borderId="0" xfId="0" applyNumberFormat="1" applyFont="1" applyAlignment="1"/>
    <xf numFmtId="49" fontId="20" fillId="4" borderId="6" xfId="0" applyNumberFormat="1" applyFont="1" applyFill="1" applyBorder="1" applyAlignment="1"/>
    <xf numFmtId="0" fontId="0" fillId="4" borderId="10" xfId="0" applyFont="1" applyFill="1" applyBorder="1" applyAlignment="1"/>
    <xf numFmtId="49" fontId="14" fillId="4" borderId="11" xfId="0" applyNumberFormat="1" applyFont="1" applyFill="1" applyBorder="1" applyAlignment="1"/>
    <xf numFmtId="0" fontId="0" fillId="4" borderId="12" xfId="0" applyFont="1" applyFill="1" applyBorder="1" applyAlignment="1"/>
    <xf numFmtId="0" fontId="16" fillId="4" borderId="19" xfId="0" applyFont="1" applyFill="1" applyBorder="1" applyAlignment="1"/>
    <xf numFmtId="0" fontId="16" fillId="4" borderId="8" xfId="0" applyFont="1" applyFill="1" applyBorder="1" applyAlignment="1"/>
    <xf numFmtId="49" fontId="16" fillId="4" borderId="8" xfId="0" applyNumberFormat="1" applyFont="1" applyFill="1" applyBorder="1" applyAlignment="1">
      <alignment horizontal="left"/>
    </xf>
    <xf numFmtId="0" fontId="16" fillId="4" borderId="8" xfId="0" applyFont="1" applyFill="1" applyBorder="1" applyAlignment="1">
      <alignment horizontal="center"/>
    </xf>
    <xf numFmtId="0" fontId="16" fillId="4" borderId="20" xfId="0" applyFont="1" applyFill="1" applyBorder="1" applyAlignment="1"/>
    <xf numFmtId="49" fontId="18" fillId="4" borderId="10" xfId="0" applyNumberFormat="1" applyFont="1" applyFill="1" applyBorder="1" applyAlignment="1">
      <alignment horizontal="center"/>
    </xf>
    <xf numFmtId="49" fontId="18" fillId="4" borderId="11" xfId="0" applyNumberFormat="1" applyFont="1" applyFill="1" applyBorder="1" applyAlignment="1">
      <alignment horizontal="center"/>
    </xf>
    <xf numFmtId="49" fontId="18" fillId="4" borderId="12" xfId="0" applyNumberFormat="1" applyFont="1" applyFill="1" applyBorder="1" applyAlignment="1">
      <alignment horizontal="center"/>
    </xf>
    <xf numFmtId="166" fontId="16" fillId="4" borderId="13" xfId="0" applyNumberFormat="1" applyFont="1" applyFill="1" applyBorder="1" applyAlignment="1">
      <alignment horizontal="center"/>
    </xf>
    <xf numFmtId="174" fontId="16" fillId="4" borderId="6" xfId="0" applyNumberFormat="1" applyFont="1" applyFill="1" applyBorder="1" applyAlignment="1">
      <alignment horizontal="center"/>
    </xf>
    <xf numFmtId="49" fontId="16" fillId="4" borderId="6" xfId="0" applyNumberFormat="1" applyFont="1" applyFill="1" applyBorder="1" applyAlignment="1"/>
    <xf numFmtId="174" fontId="16" fillId="4" borderId="14" xfId="0" applyNumberFormat="1" applyFont="1" applyFill="1" applyBorder="1" applyAlignment="1"/>
    <xf numFmtId="166" fontId="18" fillId="4" borderId="13" xfId="0" applyNumberFormat="1" applyFont="1" applyFill="1" applyBorder="1" applyAlignment="1">
      <alignment horizontal="center"/>
    </xf>
    <xf numFmtId="174" fontId="18" fillId="4" borderId="6" xfId="0" applyNumberFormat="1" applyFont="1" applyFill="1" applyBorder="1" applyAlignment="1">
      <alignment horizontal="center"/>
    </xf>
    <xf numFmtId="174" fontId="16" fillId="4" borderId="14" xfId="0" applyNumberFormat="1" applyFont="1" applyFill="1" applyBorder="1" applyAlignment="1">
      <alignment horizontal="center"/>
    </xf>
    <xf numFmtId="165" fontId="18" fillId="4" borderId="6" xfId="0" applyNumberFormat="1" applyFont="1" applyFill="1" applyBorder="1" applyAlignment="1">
      <alignment horizontal="center"/>
    </xf>
    <xf numFmtId="164" fontId="18" fillId="4" borderId="6" xfId="0" applyNumberFormat="1" applyFont="1" applyFill="1" applyBorder="1" applyAlignment="1">
      <alignment horizontal="center"/>
    </xf>
    <xf numFmtId="0" fontId="16" fillId="4" borderId="6" xfId="0" applyFont="1" applyFill="1" applyBorder="1" applyAlignment="1"/>
    <xf numFmtId="0" fontId="16" fillId="4" borderId="13" xfId="0" applyFont="1" applyFill="1" applyBorder="1" applyAlignment="1"/>
    <xf numFmtId="164" fontId="16" fillId="4" borderId="6" xfId="0" applyNumberFormat="1" applyFont="1" applyFill="1" applyBorder="1" applyAlignment="1"/>
    <xf numFmtId="0" fontId="16" fillId="4" borderId="14" xfId="0" applyFont="1" applyFill="1" applyBorder="1" applyAlignment="1"/>
    <xf numFmtId="49" fontId="18" fillId="4" borderId="6" xfId="0" applyNumberFormat="1" applyFont="1" applyFill="1" applyBorder="1" applyAlignment="1"/>
    <xf numFmtId="175" fontId="16" fillId="4" borderId="6" xfId="0" applyNumberFormat="1" applyFont="1" applyFill="1" applyBorder="1" applyAlignment="1">
      <alignment horizontal="center"/>
    </xf>
    <xf numFmtId="175" fontId="18" fillId="4" borderId="6" xfId="0" applyNumberFormat="1" applyFont="1" applyFill="1" applyBorder="1" applyAlignment="1">
      <alignment horizontal="center"/>
    </xf>
    <xf numFmtId="49" fontId="21" fillId="4" borderId="6" xfId="0" applyNumberFormat="1" applyFont="1" applyFill="1" applyBorder="1" applyAlignment="1"/>
    <xf numFmtId="0" fontId="21" fillId="4" borderId="6" xfId="0" applyFont="1" applyFill="1" applyBorder="1" applyAlignment="1"/>
    <xf numFmtId="175" fontId="21" fillId="4" borderId="6" xfId="0" applyNumberFormat="1" applyFont="1" applyFill="1" applyBorder="1" applyAlignment="1">
      <alignment horizontal="center"/>
    </xf>
    <xf numFmtId="175" fontId="0" fillId="4" borderId="7" xfId="0" applyNumberFormat="1" applyFont="1" applyFill="1" applyBorder="1" applyAlignment="1"/>
    <xf numFmtId="49" fontId="16" fillId="4" borderId="14" xfId="0" applyNumberFormat="1" applyFont="1" applyFill="1" applyBorder="1" applyAlignment="1"/>
    <xf numFmtId="49" fontId="16" fillId="4" borderId="6" xfId="0" applyNumberFormat="1" applyFont="1" applyFill="1" applyBorder="1" applyAlignment="1">
      <alignment horizontal="left"/>
    </xf>
    <xf numFmtId="0" fontId="0" fillId="4" borderId="26" xfId="0" applyFont="1" applyFill="1" applyBorder="1" applyAlignment="1"/>
    <xf numFmtId="49" fontId="16" fillId="4" borderId="8" xfId="0" applyNumberFormat="1" applyFont="1" applyFill="1" applyBorder="1" applyAlignment="1"/>
    <xf numFmtId="166" fontId="16" fillId="4" borderId="8" xfId="0" applyNumberFormat="1" applyFont="1" applyFill="1" applyBorder="1" applyAlignment="1">
      <alignment horizontal="center"/>
    </xf>
    <xf numFmtId="0" fontId="0" fillId="4" borderId="27" xfId="0" applyFont="1" applyFill="1" applyBorder="1" applyAlignment="1"/>
    <xf numFmtId="0" fontId="0" fillId="0" borderId="0" xfId="0" applyNumberFormat="1" applyFont="1" applyAlignment="1"/>
    <xf numFmtId="14" fontId="16" fillId="4" borderId="6" xfId="0" applyNumberFormat="1" applyFont="1" applyFill="1" applyBorder="1" applyAlignment="1">
      <alignment horizontal="left"/>
    </xf>
    <xf numFmtId="49" fontId="20" fillId="4" borderId="6" xfId="0" applyNumberFormat="1" applyFont="1" applyFill="1" applyBorder="1" applyAlignment="1">
      <alignment horizontal="center" vertical="center"/>
    </xf>
    <xf numFmtId="0" fontId="16" fillId="4" borderId="7" xfId="0" applyFont="1" applyFill="1" applyBorder="1" applyAlignment="1"/>
    <xf numFmtId="0" fontId="16" fillId="4" borderId="28" xfId="0" applyFont="1" applyFill="1" applyBorder="1" applyAlignment="1"/>
    <xf numFmtId="0" fontId="16" fillId="4" borderId="11" xfId="0" applyFont="1" applyFill="1" applyBorder="1" applyAlignment="1"/>
    <xf numFmtId="0" fontId="16" fillId="4" borderId="12" xfId="0" applyFont="1" applyFill="1" applyBorder="1" applyAlignment="1"/>
    <xf numFmtId="0" fontId="0" fillId="4" borderId="19" xfId="0" applyFont="1" applyFill="1" applyBorder="1" applyAlignment="1"/>
    <xf numFmtId="14" fontId="16" fillId="4" borderId="8" xfId="0" applyNumberFormat="1" applyFont="1" applyFill="1" applyBorder="1" applyAlignment="1">
      <alignment horizontal="center"/>
    </xf>
    <xf numFmtId="0" fontId="16" fillId="4" borderId="10" xfId="0" applyFont="1" applyFill="1" applyBorder="1" applyAlignment="1"/>
    <xf numFmtId="49" fontId="16" fillId="4" borderId="11" xfId="0" applyNumberFormat="1" applyFont="1" applyFill="1" applyBorder="1" applyAlignment="1">
      <alignment horizontal="center"/>
    </xf>
    <xf numFmtId="49" fontId="16" fillId="4" borderId="12" xfId="0" applyNumberFormat="1" applyFont="1" applyFill="1" applyBorder="1" applyAlignment="1">
      <alignment horizontal="center"/>
    </xf>
    <xf numFmtId="49" fontId="18" fillId="4" borderId="13" xfId="0" applyNumberFormat="1" applyFont="1" applyFill="1" applyBorder="1" applyAlignment="1">
      <alignment horizontal="center"/>
    </xf>
    <xf numFmtId="49" fontId="18" fillId="4" borderId="6" xfId="0" applyNumberFormat="1" applyFont="1" applyFill="1" applyBorder="1" applyAlignment="1">
      <alignment horizontal="center"/>
    </xf>
    <xf numFmtId="49" fontId="18" fillId="4" borderId="14" xfId="0" applyNumberFormat="1" applyFont="1" applyFill="1" applyBorder="1" applyAlignment="1">
      <alignment horizontal="center"/>
    </xf>
    <xf numFmtId="3" fontId="16" fillId="4" borderId="6" xfId="0" applyNumberFormat="1" applyFont="1" applyFill="1" applyBorder="1" applyAlignment="1">
      <alignment horizontal="center"/>
    </xf>
    <xf numFmtId="174" fontId="18" fillId="4" borderId="14" xfId="0" applyNumberFormat="1" applyFont="1" applyFill="1" applyBorder="1" applyAlignment="1">
      <alignment horizontal="center"/>
    </xf>
    <xf numFmtId="166" fontId="16" fillId="4" borderId="13" xfId="0" applyNumberFormat="1" applyFont="1" applyFill="1" applyBorder="1" applyAlignment="1"/>
    <xf numFmtId="49" fontId="16" fillId="4" borderId="6" xfId="0" applyNumberFormat="1" applyFont="1" applyFill="1" applyBorder="1" applyAlignment="1">
      <alignment horizontal="right"/>
    </xf>
    <xf numFmtId="49" fontId="16" fillId="4" borderId="14" xfId="0" applyNumberFormat="1" applyFont="1" applyFill="1" applyBorder="1" applyAlignment="1">
      <alignment horizontal="center"/>
    </xf>
    <xf numFmtId="164" fontId="21" fillId="4" borderId="6" xfId="0" applyNumberFormat="1" applyFont="1" applyFill="1" applyBorder="1" applyAlignment="1">
      <alignment horizontal="center"/>
    </xf>
    <xf numFmtId="174" fontId="16" fillId="4" borderId="6" xfId="0" applyNumberFormat="1" applyFont="1" applyFill="1" applyBorder="1" applyAlignment="1"/>
    <xf numFmtId="0" fontId="0" fillId="4" borderId="6" xfId="0" applyFont="1" applyFill="1" applyBorder="1" applyAlignment="1">
      <alignment horizontal="center"/>
    </xf>
    <xf numFmtId="164" fontId="16" fillId="4" borderId="14" xfId="0" applyNumberFormat="1" applyFont="1" applyFill="1" applyBorder="1" applyAlignment="1"/>
    <xf numFmtId="0" fontId="18" fillId="4" borderId="6" xfId="0" applyNumberFormat="1" applyFont="1" applyFill="1" applyBorder="1" applyAlignment="1">
      <alignment horizontal="center"/>
    </xf>
    <xf numFmtId="176" fontId="16" fillId="4" borderId="6" xfId="0" applyNumberFormat="1" applyFont="1" applyFill="1" applyBorder="1" applyAlignment="1">
      <alignment horizontal="center"/>
    </xf>
    <xf numFmtId="166" fontId="0" fillId="4" borderId="6" xfId="0" applyNumberFormat="1" applyFont="1" applyFill="1" applyBorder="1" applyAlignment="1">
      <alignment horizontal="center"/>
    </xf>
    <xf numFmtId="0" fontId="0" fillId="4" borderId="14" xfId="0" applyFont="1" applyFill="1" applyBorder="1" applyAlignment="1"/>
    <xf numFmtId="177" fontId="16" fillId="4" borderId="6" xfId="0" applyNumberFormat="1" applyFont="1" applyFill="1" applyBorder="1" applyAlignment="1"/>
    <xf numFmtId="0" fontId="0" fillId="0" borderId="0" xfId="0" applyNumberFormat="1" applyFont="1" applyAlignment="1"/>
    <xf numFmtId="49" fontId="20" fillId="4" borderId="6" xfId="0" applyNumberFormat="1" applyFont="1" applyFill="1" applyBorder="1" applyAlignment="1">
      <alignment horizontal="center"/>
    </xf>
    <xf numFmtId="0" fontId="0" fillId="4" borderId="28" xfId="0" applyFont="1" applyFill="1" applyBorder="1" applyAlignment="1"/>
    <xf numFmtId="49" fontId="14" fillId="4" borderId="18" xfId="0" applyNumberFormat="1" applyFont="1" applyFill="1" applyBorder="1" applyAlignment="1">
      <alignment vertical="center"/>
    </xf>
    <xf numFmtId="0" fontId="0" fillId="4" borderId="10" xfId="0" applyFont="1" applyFill="1" applyBorder="1" applyAlignment="1">
      <alignment vertical="center"/>
    </xf>
    <xf numFmtId="0" fontId="0" fillId="4" borderId="12" xfId="0" applyFont="1" applyFill="1" applyBorder="1" applyAlignment="1">
      <alignment vertical="center"/>
    </xf>
    <xf numFmtId="49" fontId="16" fillId="4" borderId="13" xfId="0" applyNumberFormat="1" applyFont="1" applyFill="1" applyBorder="1" applyAlignment="1">
      <alignment vertical="center"/>
    </xf>
    <xf numFmtId="0" fontId="16" fillId="4" borderId="6" xfId="0" applyFont="1" applyFill="1" applyBorder="1" applyAlignment="1">
      <alignment vertical="center"/>
    </xf>
    <xf numFmtId="3" fontId="16" fillId="4" borderId="6" xfId="0" applyNumberFormat="1" applyFont="1" applyFill="1" applyBorder="1" applyAlignment="1">
      <alignment horizontal="center" vertical="center"/>
    </xf>
    <xf numFmtId="3" fontId="16" fillId="4" borderId="14" xfId="0" applyNumberFormat="1" applyFont="1" applyFill="1" applyBorder="1" applyAlignment="1">
      <alignment horizontal="center" vertical="center"/>
    </xf>
    <xf numFmtId="0" fontId="16" fillId="4" borderId="13" xfId="0" applyFont="1" applyFill="1" applyBorder="1" applyAlignment="1">
      <alignment vertical="center"/>
    </xf>
    <xf numFmtId="0" fontId="18" fillId="4" borderId="6" xfId="0" applyFont="1" applyFill="1" applyBorder="1" applyAlignment="1">
      <alignment horizontal="center" vertical="center"/>
    </xf>
    <xf numFmtId="49" fontId="22" fillId="4" borderId="6" xfId="0" applyNumberFormat="1" applyFont="1" applyFill="1" applyBorder="1" applyAlignment="1">
      <alignment vertical="center"/>
    </xf>
    <xf numFmtId="0" fontId="18" fillId="4" borderId="14" xfId="0" applyFont="1" applyFill="1" applyBorder="1" applyAlignment="1">
      <alignment horizontal="center" vertical="center"/>
    </xf>
    <xf numFmtId="164" fontId="16" fillId="4" borderId="6" xfId="0" applyNumberFormat="1" applyFont="1" applyFill="1" applyBorder="1" applyAlignment="1">
      <alignment horizontal="center" vertical="center"/>
    </xf>
    <xf numFmtId="165" fontId="0" fillId="4" borderId="6" xfId="0" applyNumberFormat="1" applyFont="1" applyFill="1" applyBorder="1" applyAlignment="1"/>
    <xf numFmtId="165" fontId="16" fillId="4" borderId="14" xfId="0" applyNumberFormat="1" applyFont="1" applyFill="1" applyBorder="1" applyAlignment="1">
      <alignment vertical="center"/>
    </xf>
    <xf numFmtId="165" fontId="16" fillId="4" borderId="6" xfId="0" applyNumberFormat="1" applyFont="1" applyFill="1" applyBorder="1" applyAlignment="1">
      <alignment horizontal="center" vertical="center"/>
    </xf>
    <xf numFmtId="49" fontId="18" fillId="4" borderId="13" xfId="0" applyNumberFormat="1" applyFont="1" applyFill="1" applyBorder="1" applyAlignment="1">
      <alignment vertical="center"/>
    </xf>
    <xf numFmtId="49" fontId="18" fillId="4" borderId="6" xfId="0" applyNumberFormat="1" applyFont="1" applyFill="1" applyBorder="1" applyAlignment="1">
      <alignment vertical="center"/>
    </xf>
    <xf numFmtId="49" fontId="16" fillId="4" borderId="6" xfId="0" applyNumberFormat="1" applyFont="1" applyFill="1" applyBorder="1" applyAlignment="1">
      <alignment vertical="center"/>
    </xf>
    <xf numFmtId="164" fontId="16" fillId="4" borderId="14" xfId="0" applyNumberFormat="1" applyFont="1" applyFill="1" applyBorder="1" applyAlignment="1">
      <alignment horizontal="center" vertical="center"/>
    </xf>
    <xf numFmtId="164" fontId="18" fillId="4" borderId="6" xfId="0" applyNumberFormat="1" applyFont="1" applyFill="1" applyBorder="1" applyAlignment="1">
      <alignment horizontal="center" vertical="center"/>
    </xf>
    <xf numFmtId="164" fontId="18" fillId="4" borderId="14" xfId="0" applyNumberFormat="1" applyFont="1" applyFill="1" applyBorder="1" applyAlignment="1">
      <alignment horizontal="center" vertical="center"/>
    </xf>
    <xf numFmtId="0" fontId="16" fillId="4" borderId="8" xfId="0" applyFont="1" applyFill="1" applyBorder="1" applyAlignment="1">
      <alignment vertical="center"/>
    </xf>
    <xf numFmtId="164" fontId="21" fillId="4" borderId="8" xfId="0" applyNumberFormat="1" applyFont="1" applyFill="1" applyBorder="1" applyAlignment="1">
      <alignment horizontal="center" vertical="center"/>
    </xf>
    <xf numFmtId="49" fontId="16" fillId="4" borderId="8" xfId="0" applyNumberFormat="1" applyFont="1" applyFill="1" applyBorder="1" applyAlignment="1">
      <alignment vertical="center"/>
    </xf>
    <xf numFmtId="164" fontId="21" fillId="4" borderId="20" xfId="0" applyNumberFormat="1" applyFont="1" applyFill="1" applyBorder="1" applyAlignment="1">
      <alignment horizontal="center" vertical="center"/>
    </xf>
    <xf numFmtId="0" fontId="0" fillId="4" borderId="29" xfId="0" applyFont="1" applyFill="1" applyBorder="1" applyAlignment="1"/>
    <xf numFmtId="0" fontId="0" fillId="0" borderId="0" xfId="0" applyNumberFormat="1" applyFont="1" applyAlignment="1"/>
    <xf numFmtId="49" fontId="20" fillId="4" borderId="6" xfId="0" applyNumberFormat="1" applyFont="1" applyFill="1" applyBorder="1" applyAlignment="1">
      <alignment horizontal="right"/>
    </xf>
    <xf numFmtId="0" fontId="16" fillId="4" borderId="17" xfId="0" applyFont="1" applyFill="1" applyBorder="1" applyAlignment="1"/>
    <xf numFmtId="0" fontId="20" fillId="4" borderId="17" xfId="0" applyFont="1" applyFill="1" applyBorder="1" applyAlignment="1"/>
    <xf numFmtId="0" fontId="16" fillId="4" borderId="18" xfId="0" applyFont="1" applyFill="1" applyBorder="1" applyAlignment="1"/>
    <xf numFmtId="0" fontId="14" fillId="4" borderId="10" xfId="0" applyFont="1" applyFill="1" applyBorder="1" applyAlignment="1"/>
    <xf numFmtId="49" fontId="16" fillId="4" borderId="11" xfId="0" applyNumberFormat="1" applyFont="1" applyFill="1" applyBorder="1" applyAlignment="1"/>
    <xf numFmtId="49" fontId="16" fillId="4" borderId="6" xfId="0" applyNumberFormat="1" applyFont="1" applyFill="1" applyBorder="1" applyAlignment="1">
      <alignment horizontal="center"/>
    </xf>
    <xf numFmtId="0" fontId="16" fillId="4" borderId="13" xfId="0" applyNumberFormat="1" applyFont="1" applyFill="1" applyBorder="1" applyAlignment="1">
      <alignment horizontal="center"/>
    </xf>
    <xf numFmtId="178" fontId="16" fillId="4" borderId="6" xfId="0" applyNumberFormat="1" applyFont="1" applyFill="1" applyBorder="1" applyAlignment="1">
      <alignment horizontal="center"/>
    </xf>
    <xf numFmtId="178" fontId="16" fillId="4" borderId="14" xfId="0" applyNumberFormat="1" applyFont="1" applyFill="1" applyBorder="1" applyAlignment="1">
      <alignment horizontal="center"/>
    </xf>
    <xf numFmtId="0" fontId="16" fillId="4" borderId="19" xfId="0" applyNumberFormat="1" applyFont="1" applyFill="1" applyBorder="1" applyAlignment="1">
      <alignment horizontal="center"/>
    </xf>
    <xf numFmtId="178" fontId="16" fillId="4" borderId="8" xfId="0" applyNumberFormat="1" applyFont="1" applyFill="1" applyBorder="1" applyAlignment="1">
      <alignment horizontal="center"/>
    </xf>
    <xf numFmtId="178" fontId="16" fillId="4" borderId="20" xfId="0" applyNumberFormat="1" applyFont="1" applyFill="1" applyBorder="1" applyAlignment="1">
      <alignment horizontal="center"/>
    </xf>
    <xf numFmtId="164" fontId="7" fillId="4" borderId="11" xfId="0" applyNumberFormat="1" applyFont="1" applyFill="1" applyBorder="1" applyAlignment="1">
      <alignment horizontal="left"/>
    </xf>
    <xf numFmtId="164" fontId="7" fillId="4" borderId="11" xfId="0" applyNumberFormat="1" applyFont="1" applyFill="1" applyBorder="1" applyAlignment="1">
      <alignment horizontal="center"/>
    </xf>
    <xf numFmtId="49" fontId="7" fillId="4" borderId="11" xfId="0" applyNumberFormat="1" applyFont="1" applyFill="1" applyBorder="1" applyAlignment="1">
      <alignment horizontal="left"/>
    </xf>
    <xf numFmtId="0" fontId="7" fillId="4" borderId="11" xfId="0" applyFont="1" applyFill="1" applyBorder="1" applyAlignment="1">
      <alignment horizontal="center"/>
    </xf>
    <xf numFmtId="166" fontId="7" fillId="4" borderId="12" xfId="0" applyNumberFormat="1" applyFont="1" applyFill="1" applyBorder="1" applyAlignment="1">
      <alignment horizontal="center"/>
    </xf>
    <xf numFmtId="49" fontId="7" fillId="4" borderId="8" xfId="0" applyNumberFormat="1" applyFont="1" applyFill="1" applyBorder="1" applyAlignment="1"/>
    <xf numFmtId="166" fontId="7" fillId="4" borderId="20" xfId="0" applyNumberFormat="1" applyFont="1" applyFill="1" applyBorder="1" applyAlignment="1">
      <alignment horizontal="center"/>
    </xf>
    <xf numFmtId="49" fontId="16" fillId="4" borderId="10" xfId="0" applyNumberFormat="1" applyFont="1" applyFill="1" applyBorder="1" applyAlignment="1">
      <alignment horizontal="center"/>
    </xf>
    <xf numFmtId="173" fontId="16" fillId="4" borderId="11" xfId="0" applyNumberFormat="1" applyFont="1" applyFill="1" applyBorder="1" applyAlignment="1">
      <alignment horizontal="center"/>
    </xf>
    <xf numFmtId="178" fontId="16" fillId="4" borderId="11" xfId="0" applyNumberFormat="1" applyFont="1" applyFill="1" applyBorder="1" applyAlignment="1">
      <alignment horizontal="center"/>
    </xf>
    <xf numFmtId="0" fontId="16" fillId="4" borderId="11" xfId="0" applyFont="1" applyFill="1" applyBorder="1" applyAlignment="1">
      <alignment horizontal="center"/>
    </xf>
    <xf numFmtId="49" fontId="16" fillId="4" borderId="13" xfId="0" applyNumberFormat="1" applyFont="1" applyFill="1" applyBorder="1" applyAlignment="1">
      <alignment horizontal="center"/>
    </xf>
    <xf numFmtId="165" fontId="16" fillId="4" borderId="6" xfId="0" applyNumberFormat="1" applyFont="1" applyFill="1" applyBorder="1" applyAlignment="1"/>
    <xf numFmtId="178" fontId="16" fillId="4" borderId="14" xfId="0" applyNumberFormat="1" applyFont="1" applyFill="1" applyBorder="1" applyAlignment="1"/>
    <xf numFmtId="178" fontId="16" fillId="4" borderId="13" xfId="0" applyNumberFormat="1" applyFont="1" applyFill="1" applyBorder="1" applyAlignment="1">
      <alignment horizontal="center"/>
    </xf>
    <xf numFmtId="178" fontId="16" fillId="4" borderId="13" xfId="0" applyNumberFormat="1" applyFont="1" applyFill="1" applyBorder="1" applyAlignment="1"/>
    <xf numFmtId="178" fontId="16" fillId="4" borderId="10" xfId="0" applyNumberFormat="1" applyFont="1" applyFill="1" applyBorder="1" applyAlignment="1">
      <alignment horizontal="center"/>
    </xf>
    <xf numFmtId="0" fontId="23" fillId="4" borderId="11" xfId="0" applyFont="1" applyFill="1" applyBorder="1" applyAlignment="1"/>
    <xf numFmtId="178" fontId="23" fillId="4" borderId="12" xfId="0" applyNumberFormat="1" applyFont="1" applyFill="1" applyBorder="1" applyAlignment="1">
      <alignment horizontal="center"/>
    </xf>
    <xf numFmtId="178" fontId="18" fillId="4" borderId="13" xfId="0" applyNumberFormat="1" applyFont="1" applyFill="1" applyBorder="1" applyAlignment="1">
      <alignment horizontal="center"/>
    </xf>
    <xf numFmtId="0" fontId="24" fillId="4" borderId="6" xfId="0" applyFont="1" applyFill="1" applyBorder="1" applyAlignment="1"/>
    <xf numFmtId="178" fontId="23" fillId="4" borderId="14" xfId="0" applyNumberFormat="1" applyFont="1" applyFill="1" applyBorder="1" applyAlignment="1"/>
    <xf numFmtId="178" fontId="16" fillId="4" borderId="19" xfId="0" applyNumberFormat="1" applyFont="1" applyFill="1" applyBorder="1" applyAlignment="1">
      <alignment horizontal="center"/>
    </xf>
    <xf numFmtId="49" fontId="16" fillId="4" borderId="11" xfId="0" applyNumberFormat="1" applyFont="1" applyFill="1" applyBorder="1" applyAlignment="1">
      <alignment horizontal="left"/>
    </xf>
    <xf numFmtId="178" fontId="16" fillId="4" borderId="11" xfId="0" applyNumberFormat="1" applyFont="1" applyFill="1" applyBorder="1" applyAlignment="1"/>
    <xf numFmtId="178" fontId="16" fillId="4" borderId="29" xfId="0" applyNumberFormat="1" applyFont="1" applyFill="1" applyBorder="1" applyAlignment="1"/>
    <xf numFmtId="165" fontId="16" fillId="4" borderId="7" xfId="0" applyNumberFormat="1" applyFont="1" applyFill="1" applyBorder="1" applyAlignment="1"/>
    <xf numFmtId="0" fontId="16" fillId="4" borderId="23" xfId="0" applyFont="1" applyFill="1" applyBorder="1" applyAlignment="1"/>
    <xf numFmtId="0" fontId="16" fillId="4" borderId="24" xfId="0" applyFont="1" applyFill="1" applyBorder="1" applyAlignment="1"/>
    <xf numFmtId="0" fontId="0" fillId="0" borderId="0" xfId="0" applyNumberFormat="1" applyFont="1" applyAlignment="1"/>
    <xf numFmtId="49" fontId="20" fillId="4" borderId="18" xfId="0" applyNumberFormat="1" applyFont="1" applyFill="1" applyBorder="1" applyAlignment="1"/>
    <xf numFmtId="178" fontId="16" fillId="4" borderId="6" xfId="0" applyNumberFormat="1" applyFont="1" applyFill="1" applyBorder="1" applyAlignment="1"/>
    <xf numFmtId="178" fontId="16" fillId="4" borderId="8" xfId="0" applyNumberFormat="1" applyFont="1" applyFill="1" applyBorder="1" applyAlignment="1"/>
    <xf numFmtId="167" fontId="7" fillId="4" borderId="12" xfId="0" applyNumberFormat="1" applyFont="1" applyFill="1" applyBorder="1" applyAlignment="1">
      <alignment horizontal="center"/>
    </xf>
    <xf numFmtId="167" fontId="7" fillId="4" borderId="20" xfId="0" applyNumberFormat="1" applyFont="1" applyFill="1" applyBorder="1" applyAlignment="1">
      <alignment horizontal="center"/>
    </xf>
    <xf numFmtId="49" fontId="16" fillId="4" borderId="13" xfId="0" applyNumberFormat="1" applyFont="1" applyFill="1" applyBorder="1" applyAlignment="1"/>
    <xf numFmtId="166" fontId="16" fillId="4" borderId="14" xfId="0" applyNumberFormat="1" applyFont="1" applyFill="1" applyBorder="1" applyAlignment="1"/>
    <xf numFmtId="0" fontId="0" fillId="0" borderId="0" xfId="0" applyNumberFormat="1" applyFont="1" applyAlignment="1"/>
    <xf numFmtId="0" fontId="0" fillId="0" borderId="0" xfId="0" applyNumberFormat="1" applyFont="1" applyAlignment="1"/>
    <xf numFmtId="14" fontId="14" fillId="4" borderId="17" xfId="0" applyNumberFormat="1" applyFont="1" applyFill="1" applyBorder="1" applyAlignment="1">
      <alignment horizontal="center"/>
    </xf>
    <xf numFmtId="0" fontId="0" fillId="4" borderId="17" xfId="0" applyFont="1" applyFill="1" applyBorder="1" applyAlignment="1"/>
    <xf numFmtId="49" fontId="20" fillId="4" borderId="17" xfId="0" applyNumberFormat="1" applyFont="1" applyFill="1" applyBorder="1" applyAlignment="1"/>
    <xf numFmtId="0" fontId="18" fillId="4" borderId="11" xfId="0" applyFont="1" applyFill="1" applyBorder="1" applyAlignment="1">
      <alignment horizontal="center"/>
    </xf>
    <xf numFmtId="0" fontId="18" fillId="4" borderId="11" xfId="0" applyFont="1" applyFill="1" applyBorder="1" applyAlignment="1"/>
    <xf numFmtId="49" fontId="0" fillId="4" borderId="13" xfId="0" applyNumberFormat="1" applyFont="1" applyFill="1" applyBorder="1" applyAlignment="1"/>
    <xf numFmtId="178" fontId="0" fillId="4" borderId="6" xfId="0" applyNumberFormat="1" applyFont="1" applyFill="1" applyBorder="1" applyAlignment="1"/>
    <xf numFmtId="10" fontId="16" fillId="4" borderId="14" xfId="0" applyNumberFormat="1" applyFont="1" applyFill="1" applyBorder="1" applyAlignment="1">
      <alignment horizontal="center"/>
    </xf>
    <xf numFmtId="0" fontId="16" fillId="4" borderId="14" xfId="0" applyFont="1" applyFill="1" applyBorder="1" applyAlignment="1">
      <alignment horizontal="center"/>
    </xf>
    <xf numFmtId="178" fontId="18" fillId="4" borderId="6" xfId="0" applyNumberFormat="1" applyFont="1" applyFill="1" applyBorder="1" applyAlignment="1"/>
    <xf numFmtId="178" fontId="18" fillId="4" borderId="6" xfId="0" applyNumberFormat="1" applyFont="1" applyFill="1" applyBorder="1" applyAlignment="1">
      <alignment horizontal="center"/>
    </xf>
    <xf numFmtId="10" fontId="18" fillId="4" borderId="14" xfId="0" applyNumberFormat="1" applyFont="1" applyFill="1" applyBorder="1" applyAlignment="1">
      <alignment horizontal="center"/>
    </xf>
    <xf numFmtId="178" fontId="0" fillId="4" borderId="7" xfId="0" applyNumberFormat="1" applyFont="1" applyFill="1" applyBorder="1" applyAlignment="1"/>
    <xf numFmtId="49" fontId="0" fillId="4" borderId="6" xfId="0" applyNumberFormat="1" applyFont="1" applyFill="1" applyBorder="1" applyAlignment="1"/>
    <xf numFmtId="178" fontId="0" fillId="4" borderId="8" xfId="0" applyNumberFormat="1" applyFont="1" applyFill="1" applyBorder="1" applyAlignment="1"/>
    <xf numFmtId="49" fontId="0" fillId="4" borderId="8" xfId="0" applyNumberFormat="1" applyFont="1" applyFill="1" applyBorder="1" applyAlignment="1"/>
    <xf numFmtId="0" fontId="16" fillId="4" borderId="20" xfId="0" applyFont="1" applyFill="1" applyBorder="1" applyAlignment="1">
      <alignment horizontal="center"/>
    </xf>
    <xf numFmtId="178" fontId="0" fillId="4" borderId="11" xfId="0" applyNumberFormat="1" applyFont="1" applyFill="1" applyBorder="1" applyAlignment="1"/>
    <xf numFmtId="178" fontId="0" fillId="4" borderId="23" xfId="0" applyNumberFormat="1" applyFont="1" applyFill="1" applyBorder="1" applyAlignment="1"/>
    <xf numFmtId="0" fontId="0" fillId="0" borderId="0" xfId="0" applyNumberFormat="1" applyFont="1" applyAlignment="1"/>
    <xf numFmtId="0" fontId="20" fillId="4" borderId="6" xfId="0" applyFont="1" applyFill="1" applyBorder="1" applyAlignment="1"/>
    <xf numFmtId="0" fontId="20" fillId="4" borderId="17" xfId="0" applyFont="1" applyFill="1" applyBorder="1" applyAlignment="1">
      <alignment horizontal="right"/>
    </xf>
    <xf numFmtId="49" fontId="20" fillId="4" borderId="18" xfId="0" applyNumberFormat="1" applyFont="1" applyFill="1" applyBorder="1" applyAlignment="1">
      <alignment horizontal="right"/>
    </xf>
    <xf numFmtId="14" fontId="16" fillId="4" borderId="13" xfId="0" applyNumberFormat="1" applyFont="1" applyFill="1" applyBorder="1" applyAlignment="1">
      <alignment horizontal="center"/>
    </xf>
    <xf numFmtId="14" fontId="0" fillId="4" borderId="6" xfId="0" applyNumberFormat="1" applyFont="1" applyFill="1" applyBorder="1" applyAlignment="1"/>
    <xf numFmtId="49" fontId="0" fillId="4" borderId="19" xfId="0" applyNumberFormat="1" applyFont="1" applyFill="1" applyBorder="1" applyAlignment="1"/>
    <xf numFmtId="0" fontId="19" fillId="4" borderId="6" xfId="0" applyFont="1" applyFill="1" applyBorder="1" applyAlignment="1">
      <alignment horizontal="center"/>
    </xf>
    <xf numFmtId="0" fontId="14" fillId="4" borderId="6" xfId="0" applyFont="1" applyFill="1" applyBorder="1" applyAlignment="1"/>
    <xf numFmtId="9" fontId="16" fillId="4" borderId="6" xfId="0" applyNumberFormat="1" applyFont="1" applyFill="1" applyBorder="1" applyAlignment="1">
      <alignment horizontal="center"/>
    </xf>
    <xf numFmtId="9" fontId="18" fillId="4" borderId="6" xfId="0" applyNumberFormat="1" applyFont="1" applyFill="1" applyBorder="1" applyAlignment="1">
      <alignment horizontal="center"/>
    </xf>
    <xf numFmtId="178" fontId="21" fillId="4" borderId="6" xfId="0" applyNumberFormat="1" applyFont="1" applyFill="1" applyBorder="1" applyAlignment="1">
      <alignment horizontal="center"/>
    </xf>
    <xf numFmtId="178" fontId="21" fillId="4" borderId="6" xfId="0" applyNumberFormat="1" applyFont="1" applyFill="1" applyBorder="1" applyAlignment="1"/>
    <xf numFmtId="9" fontId="21" fillId="4" borderId="6" xfId="0" applyNumberFormat="1" applyFont="1" applyFill="1" applyBorder="1" applyAlignment="1">
      <alignment horizontal="center"/>
    </xf>
    <xf numFmtId="9" fontId="16" fillId="4" borderId="7" xfId="0" applyNumberFormat="1" applyFont="1" applyFill="1" applyBorder="1" applyAlignment="1">
      <alignment horizontal="center"/>
    </xf>
    <xf numFmtId="0" fontId="0" fillId="0" borderId="0" xfId="0" applyNumberFormat="1" applyFont="1" applyAlignment="1"/>
    <xf numFmtId="49" fontId="20" fillId="4" borderId="16" xfId="0" applyNumberFormat="1" applyFont="1" applyFill="1" applyBorder="1" applyAlignment="1"/>
    <xf numFmtId="49" fontId="8" fillId="4" borderId="11" xfId="0" applyNumberFormat="1" applyFont="1" applyFill="1" applyBorder="1" applyAlignment="1">
      <alignment horizontal="left"/>
    </xf>
    <xf numFmtId="0" fontId="8" fillId="4" borderId="11" xfId="0" applyFont="1" applyFill="1" applyBorder="1" applyAlignment="1">
      <alignment horizontal="left"/>
    </xf>
    <xf numFmtId="0" fontId="8" fillId="4" borderId="11" xfId="0" applyFont="1" applyFill="1" applyBorder="1" applyAlignment="1">
      <alignment horizontal="center"/>
    </xf>
    <xf numFmtId="0" fontId="7" fillId="4" borderId="12" xfId="0" applyFont="1" applyFill="1" applyBorder="1" applyAlignment="1">
      <alignment horizontal="center"/>
    </xf>
    <xf numFmtId="49" fontId="8" fillId="4" borderId="10" xfId="0" applyNumberFormat="1" applyFont="1" applyFill="1" applyBorder="1" applyAlignment="1">
      <alignment horizontal="left"/>
    </xf>
    <xf numFmtId="0" fontId="7" fillId="4" borderId="13" xfId="0" applyFont="1" applyFill="1" applyBorder="1" applyAlignment="1">
      <alignment horizontal="center"/>
    </xf>
    <xf numFmtId="0" fontId="7" fillId="4" borderId="6" xfId="0" applyFont="1" applyFill="1" applyBorder="1" applyAlignment="1">
      <alignment horizontal="center"/>
    </xf>
    <xf numFmtId="0" fontId="7" fillId="4" borderId="14" xfId="0" applyFont="1" applyFill="1" applyBorder="1" applyAlignment="1">
      <alignment horizontal="center"/>
    </xf>
    <xf numFmtId="9" fontId="0" fillId="4" borderId="6" xfId="0" applyNumberFormat="1" applyFont="1" applyFill="1" applyBorder="1" applyAlignment="1"/>
    <xf numFmtId="0" fontId="8" fillId="4" borderId="6" xfId="0" applyFont="1" applyFill="1" applyBorder="1" applyAlignment="1">
      <alignment horizontal="center"/>
    </xf>
    <xf numFmtId="0" fontId="8" fillId="4" borderId="14" xfId="0" applyFont="1" applyFill="1" applyBorder="1" applyAlignment="1">
      <alignment horizontal="center"/>
    </xf>
    <xf numFmtId="0" fontId="8" fillId="4" borderId="13" xfId="0" applyFont="1" applyFill="1" applyBorder="1" applyAlignment="1">
      <alignment horizontal="center"/>
    </xf>
    <xf numFmtId="0" fontId="0" fillId="4" borderId="13" xfId="0" applyNumberFormat="1" applyFont="1" applyFill="1" applyBorder="1" applyAlignment="1"/>
    <xf numFmtId="178" fontId="7" fillId="4" borderId="6" xfId="0" applyNumberFormat="1" applyFont="1" applyFill="1" applyBorder="1" applyAlignment="1">
      <alignment horizontal="center"/>
    </xf>
    <xf numFmtId="49" fontId="7" fillId="4" borderId="6" xfId="0" applyNumberFormat="1" applyFont="1" applyFill="1" applyBorder="1" applyAlignment="1">
      <alignment horizontal="left"/>
    </xf>
    <xf numFmtId="178" fontId="7" fillId="4" borderId="13" xfId="0" applyNumberFormat="1" applyFont="1" applyFill="1" applyBorder="1" applyAlignment="1">
      <alignment horizontal="center"/>
    </xf>
    <xf numFmtId="2" fontId="7" fillId="4" borderId="13" xfId="0" applyNumberFormat="1" applyFont="1" applyFill="1" applyBorder="1" applyAlignment="1">
      <alignment horizontal="center"/>
    </xf>
    <xf numFmtId="179" fontId="7" fillId="4" borderId="6" xfId="0" applyNumberFormat="1" applyFont="1" applyFill="1" applyBorder="1" applyAlignment="1">
      <alignment horizontal="center"/>
    </xf>
    <xf numFmtId="165" fontId="7" fillId="4" borderId="13" xfId="0" applyNumberFormat="1" applyFont="1" applyFill="1" applyBorder="1" applyAlignment="1">
      <alignment horizontal="center"/>
    </xf>
    <xf numFmtId="2" fontId="7" fillId="4" borderId="6" xfId="0" applyNumberFormat="1" applyFont="1" applyFill="1" applyBorder="1" applyAlignment="1">
      <alignment horizontal="center"/>
    </xf>
    <xf numFmtId="165" fontId="7" fillId="4" borderId="6" xfId="0" applyNumberFormat="1" applyFont="1" applyFill="1" applyBorder="1" applyAlignment="1">
      <alignment horizontal="left"/>
    </xf>
    <xf numFmtId="178" fontId="7" fillId="4" borderId="6" xfId="0" applyNumberFormat="1" applyFont="1" applyFill="1" applyBorder="1" applyAlignment="1">
      <alignment horizontal="left"/>
    </xf>
    <xf numFmtId="49" fontId="7" fillId="4" borderId="6" xfId="0" applyNumberFormat="1" applyFont="1" applyFill="1" applyBorder="1" applyAlignment="1">
      <alignment horizontal="right"/>
    </xf>
    <xf numFmtId="49" fontId="8" fillId="4" borderId="13" xfId="0" applyNumberFormat="1" applyFont="1" applyFill="1" applyBorder="1" applyAlignment="1">
      <alignment horizontal="center" vertical="top"/>
    </xf>
    <xf numFmtId="178" fontId="8" fillId="4" borderId="6" xfId="0" applyNumberFormat="1" applyFont="1" applyFill="1" applyBorder="1" applyAlignment="1">
      <alignment horizontal="center"/>
    </xf>
    <xf numFmtId="166" fontId="0" fillId="4" borderId="6" xfId="0" applyNumberFormat="1" applyFont="1" applyFill="1" applyBorder="1" applyAlignment="1"/>
    <xf numFmtId="178" fontId="0" fillId="4" borderId="13" xfId="0" applyNumberFormat="1" applyFont="1" applyFill="1" applyBorder="1" applyAlignment="1"/>
    <xf numFmtId="165" fontId="8" fillId="4" borderId="13" xfId="0" applyNumberFormat="1" applyFont="1" applyFill="1" applyBorder="1" applyAlignment="1">
      <alignment horizontal="center"/>
    </xf>
    <xf numFmtId="165" fontId="7" fillId="4" borderId="11" xfId="0" applyNumberFormat="1" applyFont="1" applyFill="1" applyBorder="1" applyAlignment="1">
      <alignment horizontal="left"/>
    </xf>
    <xf numFmtId="165" fontId="7" fillId="4" borderId="11" xfId="0" applyNumberFormat="1" applyFont="1" applyFill="1" applyBorder="1" applyAlignment="1">
      <alignment horizontal="center"/>
    </xf>
    <xf numFmtId="2" fontId="7" fillId="4" borderId="11" xfId="0" applyNumberFormat="1" applyFont="1" applyFill="1" applyBorder="1" applyAlignment="1">
      <alignment horizontal="center"/>
    </xf>
    <xf numFmtId="178" fontId="7" fillId="4" borderId="14" xfId="0" applyNumberFormat="1" applyFont="1" applyFill="1" applyBorder="1" applyAlignment="1">
      <alignment horizontal="center"/>
    </xf>
    <xf numFmtId="165" fontId="0" fillId="4" borderId="13" xfId="0" applyNumberFormat="1" applyFont="1" applyFill="1" applyBorder="1" applyAlignment="1"/>
    <xf numFmtId="49" fontId="8" fillId="4" borderId="6" xfId="0" applyNumberFormat="1" applyFont="1" applyFill="1" applyBorder="1" applyAlignment="1">
      <alignment horizontal="center" vertical="top"/>
    </xf>
    <xf numFmtId="178" fontId="8" fillId="4" borderId="14" xfId="0" applyNumberFormat="1" applyFont="1" applyFill="1" applyBorder="1" applyAlignment="1">
      <alignment horizontal="center"/>
    </xf>
    <xf numFmtId="0" fontId="9" fillId="4" borderId="6" xfId="0" applyFont="1" applyFill="1" applyBorder="1" applyAlignment="1">
      <alignment horizontal="center"/>
    </xf>
    <xf numFmtId="178" fontId="7" fillId="4" borderId="8" xfId="0" applyNumberFormat="1" applyFont="1" applyFill="1" applyBorder="1" applyAlignment="1">
      <alignment horizontal="center"/>
    </xf>
    <xf numFmtId="165" fontId="0" fillId="4" borderId="8" xfId="0" applyNumberFormat="1" applyFont="1" applyFill="1" applyBorder="1" applyAlignment="1"/>
    <xf numFmtId="49" fontId="7" fillId="4" borderId="19" xfId="0" applyNumberFormat="1" applyFont="1" applyFill="1" applyBorder="1" applyAlignment="1">
      <alignment horizontal="center"/>
    </xf>
    <xf numFmtId="0" fontId="7" fillId="4" borderId="8" xfId="0" applyFont="1" applyFill="1" applyBorder="1" applyAlignment="1">
      <alignment horizontal="center"/>
    </xf>
    <xf numFmtId="178" fontId="7" fillId="4" borderId="20" xfId="0" applyNumberFormat="1" applyFont="1" applyFill="1" applyBorder="1" applyAlignment="1">
      <alignment horizontal="center"/>
    </xf>
    <xf numFmtId="178" fontId="7" fillId="4" borderId="11" xfId="0" applyNumberFormat="1" applyFont="1" applyFill="1" applyBorder="1" applyAlignment="1">
      <alignment horizontal="center"/>
    </xf>
    <xf numFmtId="165" fontId="0" fillId="4" borderId="11" xfId="0" applyNumberFormat="1" applyFont="1" applyFill="1" applyBorder="1" applyAlignment="1"/>
    <xf numFmtId="0" fontId="7" fillId="4" borderId="6" xfId="0" applyFont="1" applyFill="1" applyBorder="1" applyAlignment="1"/>
    <xf numFmtId="0" fontId="8" fillId="4" borderId="6" xfId="0" applyFont="1" applyFill="1" applyBorder="1" applyAlignment="1">
      <alignment horizontal="center" vertical="top"/>
    </xf>
    <xf numFmtId="165" fontId="8" fillId="4" borderId="6" xfId="0" applyNumberFormat="1" applyFont="1" applyFill="1" applyBorder="1" applyAlignment="1">
      <alignment horizontal="center"/>
    </xf>
    <xf numFmtId="180" fontId="0" fillId="4" borderId="6" xfId="0" applyNumberFormat="1" applyFont="1" applyFill="1" applyBorder="1" applyAlignment="1"/>
    <xf numFmtId="0" fontId="0" fillId="0" borderId="0" xfId="0" applyNumberFormat="1" applyFont="1" applyAlignment="1"/>
    <xf numFmtId="178" fontId="0" fillId="4" borderId="2" xfId="0" applyNumberFormat="1" applyFont="1" applyFill="1" applyBorder="1" applyAlignment="1"/>
    <xf numFmtId="178" fontId="0" fillId="4" borderId="3" xfId="0" applyNumberFormat="1" applyFont="1" applyFill="1" applyBorder="1" applyAlignment="1"/>
    <xf numFmtId="178" fontId="0" fillId="4" borderId="5" xfId="0" applyNumberFormat="1" applyFont="1" applyFill="1" applyBorder="1" applyAlignment="1"/>
    <xf numFmtId="0" fontId="16" fillId="4" borderId="10" xfId="0" applyFont="1" applyFill="1" applyBorder="1" applyAlignment="1">
      <alignment horizontal="center"/>
    </xf>
    <xf numFmtId="0" fontId="16" fillId="4" borderId="7" xfId="0" applyFont="1" applyFill="1" applyBorder="1" applyAlignment="1">
      <alignment horizontal="center"/>
    </xf>
    <xf numFmtId="0" fontId="18" fillId="4" borderId="7" xfId="0" applyFont="1" applyFill="1" applyBorder="1" applyAlignment="1">
      <alignment horizontal="center"/>
    </xf>
    <xf numFmtId="178" fontId="16" fillId="4" borderId="7" xfId="0" applyNumberFormat="1" applyFont="1" applyFill="1" applyBorder="1" applyAlignment="1">
      <alignment horizontal="center"/>
    </xf>
    <xf numFmtId="165" fontId="16" fillId="4" borderId="8" xfId="0" applyNumberFormat="1" applyFont="1" applyFill="1" applyBorder="1" applyAlignment="1">
      <alignment horizontal="center"/>
    </xf>
    <xf numFmtId="49" fontId="0" fillId="4" borderId="11" xfId="0" applyNumberFormat="1" applyFont="1" applyFill="1" applyBorder="1" applyAlignment="1"/>
    <xf numFmtId="164" fontId="7" fillId="4" borderId="6" xfId="0" applyNumberFormat="1" applyFont="1" applyFill="1" applyBorder="1" applyAlignment="1">
      <alignment horizontal="left"/>
    </xf>
    <xf numFmtId="166" fontId="7" fillId="4" borderId="7" xfId="0" applyNumberFormat="1" applyFont="1" applyFill="1" applyBorder="1" applyAlignment="1">
      <alignment horizontal="center"/>
    </xf>
    <xf numFmtId="0" fontId="0" fillId="0" borderId="0" xfId="0" applyNumberFormat="1" applyFont="1" applyAlignment="1"/>
    <xf numFmtId="0" fontId="16" fillId="4" borderId="3" xfId="0" applyFont="1" applyFill="1" applyBorder="1" applyAlignment="1">
      <alignment horizontal="center"/>
    </xf>
    <xf numFmtId="0" fontId="16" fillId="4" borderId="4" xfId="0" applyFont="1" applyFill="1" applyBorder="1" applyAlignment="1">
      <alignment horizontal="center"/>
    </xf>
    <xf numFmtId="164" fontId="16" fillId="4" borderId="7" xfId="0" applyNumberFormat="1" applyFont="1" applyFill="1" applyBorder="1" applyAlignment="1">
      <alignment horizontal="center"/>
    </xf>
    <xf numFmtId="164" fontId="16" fillId="4" borderId="14" xfId="0" applyNumberFormat="1" applyFont="1" applyFill="1" applyBorder="1" applyAlignment="1">
      <alignment horizontal="center"/>
    </xf>
    <xf numFmtId="164" fontId="16" fillId="4" borderId="8" xfId="0" applyNumberFormat="1" applyFont="1" applyFill="1" applyBorder="1" applyAlignment="1">
      <alignment horizontal="center"/>
    </xf>
    <xf numFmtId="164" fontId="16" fillId="4" borderId="20" xfId="0" applyNumberFormat="1" applyFont="1" applyFill="1" applyBorder="1" applyAlignment="1">
      <alignment horizontal="center"/>
    </xf>
    <xf numFmtId="164" fontId="16" fillId="4" borderId="11" xfId="0" applyNumberFormat="1" applyFont="1" applyFill="1" applyBorder="1" applyAlignment="1">
      <alignment horizontal="center"/>
    </xf>
    <xf numFmtId="178" fontId="16" fillId="4" borderId="12" xfId="0" applyNumberFormat="1" applyFont="1" applyFill="1" applyBorder="1" applyAlignment="1">
      <alignment horizontal="center"/>
    </xf>
    <xf numFmtId="0" fontId="7" fillId="4" borderId="23" xfId="0" applyFont="1" applyFill="1" applyBorder="1" applyAlignment="1"/>
    <xf numFmtId="0" fontId="0" fillId="0" borderId="0" xfId="0" applyNumberFormat="1" applyFont="1" applyAlignment="1"/>
    <xf numFmtId="178" fontId="16" fillId="4" borderId="5" xfId="0" applyNumberFormat="1" applyFont="1" applyFill="1" applyBorder="1" applyAlignment="1">
      <alignment horizontal="center"/>
    </xf>
    <xf numFmtId="178" fontId="16" fillId="4" borderId="30" xfId="0" applyNumberFormat="1" applyFont="1" applyFill="1" applyBorder="1" applyAlignment="1">
      <alignment horizontal="center"/>
    </xf>
    <xf numFmtId="178" fontId="0" fillId="4" borderId="31" xfId="0" applyNumberFormat="1" applyFont="1" applyFill="1" applyBorder="1" applyAlignment="1"/>
    <xf numFmtId="0" fontId="0" fillId="4" borderId="16" xfId="0" applyFont="1" applyFill="1" applyBorder="1" applyAlignment="1"/>
    <xf numFmtId="0" fontId="20" fillId="4" borderId="18" xfId="0" applyFont="1" applyFill="1" applyBorder="1" applyAlignment="1"/>
    <xf numFmtId="164" fontId="16" fillId="4" borderId="13" xfId="0" applyNumberFormat="1" applyFont="1" applyFill="1" applyBorder="1" applyAlignment="1">
      <alignment horizontal="center"/>
    </xf>
    <xf numFmtId="164" fontId="16" fillId="4" borderId="19" xfId="0" applyNumberFormat="1" applyFont="1" applyFill="1" applyBorder="1" applyAlignment="1">
      <alignment horizontal="center"/>
    </xf>
    <xf numFmtId="49" fontId="16" fillId="4" borderId="10" xfId="0" applyNumberFormat="1" applyFont="1" applyFill="1" applyBorder="1" applyAlignment="1">
      <alignment horizontal="left"/>
    </xf>
    <xf numFmtId="166" fontId="7" fillId="4" borderId="11" xfId="0" applyNumberFormat="1" applyFont="1" applyFill="1" applyBorder="1" applyAlignment="1">
      <alignment horizontal="center"/>
    </xf>
    <xf numFmtId="166" fontId="16" fillId="4" borderId="12" xfId="0" applyNumberFormat="1" applyFont="1" applyFill="1" applyBorder="1" applyAlignment="1">
      <alignment horizontal="center"/>
    </xf>
    <xf numFmtId="166" fontId="16" fillId="4" borderId="14" xfId="0" applyNumberFormat="1" applyFont="1" applyFill="1" applyBorder="1" applyAlignment="1">
      <alignment horizontal="center"/>
    </xf>
    <xf numFmtId="49" fontId="7" fillId="4" borderId="10" xfId="0" applyNumberFormat="1" applyFont="1" applyFill="1" applyBorder="1" applyAlignment="1">
      <alignment horizontal="left"/>
    </xf>
    <xf numFmtId="165" fontId="16" fillId="4" borderId="17" xfId="0" applyNumberFormat="1" applyFont="1" applyFill="1" applyBorder="1" applyAlignment="1">
      <alignment horizontal="center"/>
    </xf>
    <xf numFmtId="166" fontId="16" fillId="4" borderId="20" xfId="0" applyNumberFormat="1" applyFont="1" applyFill="1" applyBorder="1" applyAlignment="1">
      <alignment horizontal="center"/>
    </xf>
    <xf numFmtId="164" fontId="0" fillId="4" borderId="6" xfId="0" applyNumberFormat="1" applyFont="1" applyFill="1" applyBorder="1" applyAlignment="1"/>
    <xf numFmtId="178" fontId="0" fillId="4" borderId="14" xfId="0" applyNumberFormat="1" applyFont="1" applyFill="1" applyBorder="1" applyAlignment="1"/>
    <xf numFmtId="166" fontId="16" fillId="4" borderId="23" xfId="0" applyNumberFormat="1" applyFont="1" applyFill="1" applyBorder="1" applyAlignment="1">
      <alignment horizontal="center"/>
    </xf>
    <xf numFmtId="0" fontId="0" fillId="0" borderId="0" xfId="0" applyNumberFormat="1" applyFont="1" applyAlignment="1"/>
    <xf numFmtId="164" fontId="25" fillId="4" borderId="6" xfId="0" applyNumberFormat="1" applyFont="1" applyFill="1" applyBorder="1" applyAlignment="1">
      <alignment horizontal="center"/>
    </xf>
    <xf numFmtId="164" fontId="25" fillId="4" borderId="7" xfId="0" applyNumberFormat="1" applyFont="1" applyFill="1" applyBorder="1" applyAlignment="1">
      <alignment horizontal="center"/>
    </xf>
    <xf numFmtId="164" fontId="0" fillId="4" borderId="8" xfId="0" applyNumberFormat="1" applyFont="1" applyFill="1" applyBorder="1" applyAlignment="1"/>
    <xf numFmtId="164" fontId="16" fillId="4" borderId="17" xfId="0" applyNumberFormat="1" applyFont="1" applyFill="1" applyBorder="1" applyAlignment="1"/>
    <xf numFmtId="49" fontId="16" fillId="4" borderId="17" xfId="0" applyNumberFormat="1" applyFont="1" applyFill="1" applyBorder="1" applyAlignment="1"/>
    <xf numFmtId="49" fontId="26" fillId="4" borderId="17" xfId="0" applyNumberFormat="1" applyFont="1" applyFill="1" applyBorder="1" applyAlignment="1"/>
    <xf numFmtId="164" fontId="7" fillId="4" borderId="17" xfId="0" applyNumberFormat="1" applyFont="1" applyFill="1" applyBorder="1" applyAlignment="1">
      <alignment horizontal="center"/>
    </xf>
    <xf numFmtId="164" fontId="0" fillId="4" borderId="17" xfId="0" applyNumberFormat="1" applyFont="1" applyFill="1" applyBorder="1" applyAlignment="1"/>
    <xf numFmtId="164" fontId="19" fillId="4" borderId="17" xfId="0" applyNumberFormat="1" applyFont="1" applyFill="1" applyBorder="1" applyAlignment="1">
      <alignment horizontal="center"/>
    </xf>
    <xf numFmtId="164" fontId="7" fillId="4" borderId="18" xfId="0" applyNumberFormat="1" applyFont="1" applyFill="1" applyBorder="1" applyAlignment="1">
      <alignment horizontal="center"/>
    </xf>
    <xf numFmtId="49" fontId="16" fillId="4" borderId="32" xfId="0" applyNumberFormat="1" applyFont="1" applyFill="1" applyBorder="1" applyAlignment="1">
      <alignment horizontal="center"/>
    </xf>
    <xf numFmtId="49" fontId="16" fillId="4" borderId="16" xfId="0" applyNumberFormat="1" applyFont="1" applyFill="1" applyBorder="1" applyAlignment="1">
      <alignment horizontal="center"/>
    </xf>
    <xf numFmtId="49" fontId="16" fillId="4" borderId="17" xfId="0" applyNumberFormat="1" applyFont="1" applyFill="1" applyBorder="1" applyAlignment="1">
      <alignment horizontal="center"/>
    </xf>
    <xf numFmtId="49" fontId="16" fillId="4" borderId="18" xfId="0" applyNumberFormat="1" applyFont="1" applyFill="1" applyBorder="1" applyAlignment="1">
      <alignment horizontal="center"/>
    </xf>
    <xf numFmtId="49" fontId="16" fillId="4" borderId="10" xfId="0" applyNumberFormat="1" applyFont="1" applyFill="1" applyBorder="1" applyAlignment="1"/>
    <xf numFmtId="164" fontId="16" fillId="4" borderId="11" xfId="0" applyNumberFormat="1" applyFont="1" applyFill="1" applyBorder="1" applyAlignment="1"/>
    <xf numFmtId="164" fontId="27" fillId="4" borderId="11" xfId="0" applyNumberFormat="1" applyFont="1" applyFill="1" applyBorder="1" applyAlignment="1">
      <alignment horizontal="center"/>
    </xf>
    <xf numFmtId="164" fontId="18" fillId="4" borderId="11" xfId="0" applyNumberFormat="1" applyFont="1" applyFill="1" applyBorder="1" applyAlignment="1">
      <alignment horizontal="center"/>
    </xf>
    <xf numFmtId="164" fontId="27" fillId="4" borderId="12" xfId="0" applyNumberFormat="1" applyFont="1" applyFill="1" applyBorder="1" applyAlignment="1">
      <alignment horizontal="center"/>
    </xf>
    <xf numFmtId="49" fontId="18" fillId="4" borderId="33" xfId="0" applyNumberFormat="1" applyFont="1" applyFill="1" applyBorder="1" applyAlignment="1">
      <alignment horizontal="center"/>
    </xf>
    <xf numFmtId="164" fontId="27" fillId="4" borderId="6" xfId="0" applyNumberFormat="1" applyFont="1" applyFill="1" applyBorder="1" applyAlignment="1">
      <alignment horizontal="center"/>
    </xf>
    <xf numFmtId="164" fontId="27" fillId="4" borderId="14" xfId="0" applyNumberFormat="1" applyFont="1" applyFill="1" applyBorder="1" applyAlignment="1">
      <alignment horizontal="center"/>
    </xf>
    <xf numFmtId="164" fontId="18" fillId="4" borderId="15" xfId="0" applyNumberFormat="1" applyFont="1" applyFill="1" applyBorder="1" applyAlignment="1">
      <alignment horizontal="center"/>
    </xf>
    <xf numFmtId="164" fontId="18" fillId="4" borderId="13" xfId="0" applyNumberFormat="1" applyFont="1" applyFill="1" applyBorder="1" applyAlignment="1">
      <alignment horizontal="center"/>
    </xf>
    <xf numFmtId="164" fontId="0" fillId="4" borderId="14" xfId="0" applyNumberFormat="1" applyFont="1" applyFill="1" applyBorder="1" applyAlignment="1"/>
    <xf numFmtId="164" fontId="0" fillId="4" borderId="15" xfId="0" applyNumberFormat="1" applyFont="1" applyFill="1" applyBorder="1" applyAlignment="1"/>
    <xf numFmtId="164" fontId="0" fillId="4" borderId="13" xfId="0" applyNumberFormat="1" applyFont="1" applyFill="1" applyBorder="1" applyAlignment="1"/>
    <xf numFmtId="49" fontId="16" fillId="4" borderId="6" xfId="0" applyNumberFormat="1" applyFont="1" applyFill="1" applyBorder="1" applyAlignment="1">
      <alignment horizontal="left" vertical="center" wrapText="1"/>
    </xf>
    <xf numFmtId="164" fontId="16" fillId="4" borderId="15" xfId="0" applyNumberFormat="1" applyFont="1" applyFill="1" applyBorder="1" applyAlignment="1">
      <alignment horizontal="center"/>
    </xf>
    <xf numFmtId="164" fontId="18" fillId="4" borderId="14" xfId="0" applyNumberFormat="1" applyFont="1" applyFill="1" applyBorder="1" applyAlignment="1">
      <alignment horizontal="center"/>
    </xf>
    <xf numFmtId="164" fontId="26" fillId="4" borderId="6" xfId="0" applyNumberFormat="1" applyFont="1" applyFill="1" applyBorder="1" applyAlignment="1">
      <alignment horizontal="center" vertical="center"/>
    </xf>
    <xf numFmtId="164" fontId="0" fillId="4" borderId="6" xfId="0" applyNumberFormat="1" applyFont="1" applyFill="1" applyBorder="1" applyAlignment="1">
      <alignment horizontal="center"/>
    </xf>
    <xf numFmtId="164" fontId="0" fillId="4" borderId="7" xfId="0" applyNumberFormat="1" applyFont="1" applyFill="1" applyBorder="1" applyAlignment="1">
      <alignment horizontal="center"/>
    </xf>
    <xf numFmtId="49" fontId="16" fillId="4" borderId="6" xfId="0" applyNumberFormat="1" applyFont="1" applyFill="1" applyBorder="1" applyAlignment="1">
      <alignment horizontal="center" vertical="center" wrapText="1"/>
    </xf>
    <xf numFmtId="164" fontId="16" fillId="4" borderId="6" xfId="0" applyNumberFormat="1" applyFont="1" applyFill="1" applyBorder="1" applyAlignment="1">
      <alignment horizontal="center" vertical="center" wrapText="1"/>
    </xf>
    <xf numFmtId="164" fontId="16" fillId="4" borderId="14" xfId="0" applyNumberFormat="1" applyFont="1" applyFill="1" applyBorder="1" applyAlignment="1">
      <alignment horizontal="center" vertical="center" wrapText="1"/>
    </xf>
    <xf numFmtId="164" fontId="16" fillId="4" borderId="15" xfId="0" applyNumberFormat="1" applyFont="1" applyFill="1" applyBorder="1" applyAlignment="1">
      <alignment horizontal="center" vertical="center" wrapText="1"/>
    </xf>
    <xf numFmtId="164" fontId="16" fillId="4" borderId="13" xfId="0" applyNumberFormat="1" applyFont="1" applyFill="1" applyBorder="1" applyAlignment="1">
      <alignment horizontal="center" vertical="center" wrapText="1"/>
    </xf>
    <xf numFmtId="164" fontId="27" fillId="4" borderId="6" xfId="0" applyNumberFormat="1" applyFont="1" applyFill="1" applyBorder="1" applyAlignment="1">
      <alignment horizontal="center" vertical="center"/>
    </xf>
    <xf numFmtId="164" fontId="26" fillId="4" borderId="6" xfId="0" applyNumberFormat="1" applyFont="1" applyFill="1" applyBorder="1" applyAlignment="1">
      <alignment horizontal="center"/>
    </xf>
    <xf numFmtId="164" fontId="26" fillId="4" borderId="14" xfId="0" applyNumberFormat="1" applyFont="1" applyFill="1" applyBorder="1" applyAlignment="1">
      <alignment horizontal="center"/>
    </xf>
    <xf numFmtId="49" fontId="16" fillId="4" borderId="13" xfId="0" applyNumberFormat="1" applyFont="1" applyFill="1" applyBorder="1" applyAlignment="1">
      <alignment horizontal="left" vertical="center"/>
    </xf>
    <xf numFmtId="164" fontId="16" fillId="4" borderId="6" xfId="0" applyNumberFormat="1" applyFont="1" applyFill="1" applyBorder="1" applyAlignment="1">
      <alignment vertical="center" wrapText="1"/>
    </xf>
    <xf numFmtId="164" fontId="26" fillId="4" borderId="6" xfId="0" applyNumberFormat="1" applyFont="1" applyFill="1" applyBorder="1" applyAlignment="1">
      <alignment horizontal="center" vertical="center" wrapText="1"/>
    </xf>
    <xf numFmtId="164" fontId="28" fillId="4" borderId="6" xfId="0" applyNumberFormat="1" applyFont="1" applyFill="1" applyBorder="1" applyAlignment="1"/>
    <xf numFmtId="164" fontId="28" fillId="4" borderId="14" xfId="0" applyNumberFormat="1" applyFont="1" applyFill="1" applyBorder="1" applyAlignment="1"/>
    <xf numFmtId="164" fontId="16" fillId="4" borderId="13" xfId="0" applyNumberFormat="1" applyFont="1" applyFill="1" applyBorder="1" applyAlignment="1">
      <alignment vertical="center" wrapText="1"/>
    </xf>
    <xf numFmtId="49" fontId="16" fillId="4" borderId="6" xfId="0" applyNumberFormat="1" applyFont="1" applyFill="1" applyBorder="1" applyAlignment="1">
      <alignment vertical="center" wrapText="1"/>
    </xf>
    <xf numFmtId="164" fontId="26" fillId="4" borderId="14" xfId="0" applyNumberFormat="1" applyFont="1" applyFill="1" applyBorder="1" applyAlignment="1">
      <alignment horizontal="center" vertical="center"/>
    </xf>
    <xf numFmtId="49" fontId="26" fillId="4" borderId="6" xfId="0" applyNumberFormat="1" applyFont="1" applyFill="1" applyBorder="1" applyAlignment="1">
      <alignment horizontal="center" vertical="center"/>
    </xf>
    <xf numFmtId="49" fontId="26" fillId="4" borderId="14" xfId="0" applyNumberFormat="1" applyFont="1" applyFill="1" applyBorder="1" applyAlignment="1">
      <alignment horizontal="center" vertical="center"/>
    </xf>
    <xf numFmtId="164" fontId="26" fillId="4" borderId="14" xfId="0" applyNumberFormat="1" applyFont="1" applyFill="1" applyBorder="1" applyAlignment="1">
      <alignment horizontal="center" vertical="center" wrapText="1"/>
    </xf>
    <xf numFmtId="49" fontId="16" fillId="4" borderId="6" xfId="0" applyNumberFormat="1" applyFont="1" applyFill="1" applyBorder="1" applyAlignment="1">
      <alignment horizontal="center" vertical="center"/>
    </xf>
    <xf numFmtId="49" fontId="27" fillId="4" borderId="6" xfId="0" applyNumberFormat="1" applyFont="1" applyFill="1" applyBorder="1" applyAlignment="1">
      <alignment horizontal="center" vertical="center"/>
    </xf>
    <xf numFmtId="49" fontId="27" fillId="4" borderId="14" xfId="0" applyNumberFormat="1" applyFont="1" applyFill="1" applyBorder="1" applyAlignment="1">
      <alignment horizontal="center" vertical="center"/>
    </xf>
    <xf numFmtId="164" fontId="18" fillId="4" borderId="6" xfId="0" applyNumberFormat="1" applyFont="1" applyFill="1" applyBorder="1" applyAlignment="1">
      <alignment horizontal="center" vertical="center" wrapText="1"/>
    </xf>
    <xf numFmtId="49" fontId="18" fillId="4" borderId="6" xfId="0" applyNumberFormat="1" applyFont="1" applyFill="1" applyBorder="1" applyAlignment="1">
      <alignment horizontal="left" vertical="center"/>
    </xf>
    <xf numFmtId="164" fontId="27" fillId="4" borderId="14" xfId="0" applyNumberFormat="1" applyFont="1" applyFill="1" applyBorder="1" applyAlignment="1">
      <alignment horizontal="center" vertical="center"/>
    </xf>
    <xf numFmtId="164" fontId="26" fillId="4" borderId="13" xfId="0" applyNumberFormat="1" applyFont="1" applyFill="1" applyBorder="1" applyAlignment="1">
      <alignment horizontal="center" vertical="center"/>
    </xf>
    <xf numFmtId="164" fontId="26" fillId="4" borderId="15" xfId="0" applyNumberFormat="1" applyFont="1" applyFill="1" applyBorder="1" applyAlignment="1">
      <alignment horizontal="center" vertical="center"/>
    </xf>
    <xf numFmtId="164" fontId="16" fillId="4" borderId="19" xfId="0" applyNumberFormat="1" applyFont="1" applyFill="1" applyBorder="1" applyAlignment="1">
      <alignment vertical="center" wrapText="1"/>
    </xf>
    <xf numFmtId="49" fontId="16" fillId="4" borderId="8" xfId="0" applyNumberFormat="1" applyFont="1" applyFill="1" applyBorder="1" applyAlignment="1">
      <alignment horizontal="center" vertical="center" wrapText="1"/>
    </xf>
    <xf numFmtId="164" fontId="26" fillId="4" borderId="8" xfId="0" applyNumberFormat="1" applyFont="1" applyFill="1" applyBorder="1" applyAlignment="1">
      <alignment horizontal="center" vertical="center" wrapText="1"/>
    </xf>
    <xf numFmtId="164" fontId="26" fillId="4" borderId="20" xfId="0" applyNumberFormat="1" applyFont="1" applyFill="1" applyBorder="1" applyAlignment="1">
      <alignment horizontal="center" vertical="center" wrapText="1"/>
    </xf>
    <xf numFmtId="164" fontId="26" fillId="4" borderId="21" xfId="0" applyNumberFormat="1" applyFont="1" applyFill="1" applyBorder="1" applyAlignment="1">
      <alignment horizontal="center" vertical="center" wrapText="1"/>
    </xf>
    <xf numFmtId="164" fontId="26" fillId="4" borderId="19" xfId="0" applyNumberFormat="1" applyFont="1" applyFill="1" applyBorder="1" applyAlignment="1">
      <alignment horizontal="center" vertical="center" wrapText="1"/>
    </xf>
    <xf numFmtId="164" fontId="16" fillId="4" borderId="10" xfId="0" applyNumberFormat="1" applyFont="1" applyFill="1" applyBorder="1" applyAlignment="1">
      <alignment vertical="center" wrapText="1"/>
    </xf>
    <xf numFmtId="164" fontId="16" fillId="4" borderId="11" xfId="0" applyNumberFormat="1" applyFont="1" applyFill="1" applyBorder="1" applyAlignment="1">
      <alignment horizontal="center" vertical="center" wrapText="1"/>
    </xf>
    <xf numFmtId="164" fontId="26" fillId="4" borderId="11" xfId="0" applyNumberFormat="1" applyFont="1" applyFill="1" applyBorder="1" applyAlignment="1">
      <alignment horizontal="center" vertical="center" wrapText="1"/>
    </xf>
    <xf numFmtId="164" fontId="16" fillId="4" borderId="12" xfId="0" applyNumberFormat="1" applyFont="1" applyFill="1" applyBorder="1" applyAlignment="1">
      <alignment horizontal="center" vertical="center" wrapText="1"/>
    </xf>
    <xf numFmtId="164" fontId="16" fillId="4" borderId="33" xfId="0" applyNumberFormat="1" applyFont="1" applyFill="1" applyBorder="1" applyAlignment="1">
      <alignment horizontal="center"/>
    </xf>
    <xf numFmtId="164" fontId="16" fillId="4" borderId="10" xfId="0" applyNumberFormat="1" applyFont="1" applyFill="1" applyBorder="1" applyAlignment="1">
      <alignment horizontal="center"/>
    </xf>
    <xf numFmtId="164" fontId="0" fillId="4" borderId="12" xfId="0" applyNumberFormat="1" applyFont="1" applyFill="1" applyBorder="1" applyAlignment="1"/>
    <xf numFmtId="164" fontId="0" fillId="4" borderId="33" xfId="0" applyNumberFormat="1" applyFont="1" applyFill="1" applyBorder="1" applyAlignment="1"/>
    <xf numFmtId="164" fontId="26" fillId="4" borderId="15" xfId="0" applyNumberFormat="1" applyFont="1" applyFill="1" applyBorder="1" applyAlignment="1">
      <alignment horizontal="center"/>
    </xf>
    <xf numFmtId="164" fontId="26" fillId="4" borderId="13" xfId="0" applyNumberFormat="1" applyFont="1" applyFill="1" applyBorder="1" applyAlignment="1">
      <alignment horizontal="center"/>
    </xf>
    <xf numFmtId="164" fontId="27" fillId="4" borderId="6" xfId="0" applyNumberFormat="1" applyFont="1" applyFill="1" applyBorder="1" applyAlignment="1">
      <alignment horizontal="center" vertical="center" wrapText="1"/>
    </xf>
    <xf numFmtId="164" fontId="27" fillId="4" borderId="15" xfId="0" applyNumberFormat="1" applyFont="1" applyFill="1" applyBorder="1" applyAlignment="1">
      <alignment horizontal="center"/>
    </xf>
    <xf numFmtId="164" fontId="27" fillId="4" borderId="13" xfId="0" applyNumberFormat="1" applyFont="1" applyFill="1" applyBorder="1" applyAlignment="1">
      <alignment horizontal="center"/>
    </xf>
    <xf numFmtId="164" fontId="29" fillId="4" borderId="14" xfId="0" applyNumberFormat="1" applyFont="1" applyFill="1" applyBorder="1" applyAlignment="1"/>
    <xf numFmtId="164" fontId="16" fillId="4" borderId="19" xfId="0" applyNumberFormat="1" applyFont="1" applyFill="1" applyBorder="1" applyAlignment="1">
      <alignment horizontal="left" vertical="center" wrapText="1"/>
    </xf>
    <xf numFmtId="164" fontId="26" fillId="4" borderId="8" xfId="0" applyNumberFormat="1" applyFont="1" applyFill="1" applyBorder="1" applyAlignment="1">
      <alignment horizontal="center"/>
    </xf>
    <xf numFmtId="164" fontId="26" fillId="4" borderId="20" xfId="0" applyNumberFormat="1" applyFont="1" applyFill="1" applyBorder="1" applyAlignment="1">
      <alignment horizontal="center"/>
    </xf>
    <xf numFmtId="164" fontId="26" fillId="4" borderId="21" xfId="0" applyNumberFormat="1" applyFont="1" applyFill="1" applyBorder="1" applyAlignment="1">
      <alignment horizontal="center"/>
    </xf>
    <xf numFmtId="164" fontId="26" fillId="4" borderId="19" xfId="0" applyNumberFormat="1" applyFont="1" applyFill="1" applyBorder="1" applyAlignment="1">
      <alignment horizontal="center"/>
    </xf>
    <xf numFmtId="49" fontId="16" fillId="4" borderId="1" xfId="0" applyNumberFormat="1" applyFont="1" applyFill="1" applyBorder="1" applyAlignment="1">
      <alignment vertical="center"/>
    </xf>
    <xf numFmtId="0" fontId="16" fillId="0" borderId="0" xfId="0" applyNumberFormat="1" applyFont="1" applyAlignment="1"/>
    <xf numFmtId="0" fontId="16" fillId="4" borderId="1" xfId="0" applyFont="1" applyFill="1" applyBorder="1" applyAlignment="1">
      <alignment horizontal="center"/>
    </xf>
    <xf numFmtId="0" fontId="16" fillId="4" borderId="1" xfId="0" applyFont="1" applyFill="1" applyBorder="1" applyAlignment="1"/>
    <xf numFmtId="49" fontId="16" fillId="4" borderId="1" xfId="0" applyNumberFormat="1" applyFont="1" applyFill="1" applyBorder="1" applyAlignment="1">
      <alignment horizontal="center"/>
    </xf>
    <xf numFmtId="49" fontId="16" fillId="4" borderId="1" xfId="0" applyNumberFormat="1" applyFont="1" applyFill="1" applyBorder="1" applyAlignment="1"/>
    <xf numFmtId="0" fontId="16" fillId="4" borderId="1" xfId="0" applyNumberFormat="1" applyFont="1" applyFill="1" applyBorder="1" applyAlignment="1">
      <alignment horizontal="center"/>
    </xf>
    <xf numFmtId="0" fontId="16" fillId="4" borderId="1" xfId="0" applyNumberFormat="1" applyFont="1" applyFill="1" applyBorder="1" applyAlignment="1">
      <alignment horizontal="center" vertical="center"/>
    </xf>
    <xf numFmtId="0" fontId="16" fillId="4" borderId="1" xfId="0" applyFont="1" applyFill="1" applyBorder="1" applyAlignment="1">
      <alignment vertical="center"/>
    </xf>
    <xf numFmtId="0" fontId="16" fillId="0" borderId="0" xfId="0" applyNumberFormat="1" applyFont="1" applyAlignment="1">
      <alignment horizontal="center"/>
    </xf>
    <xf numFmtId="0" fontId="1" fillId="0" borderId="0" xfId="0" applyFont="1" applyAlignment="1">
      <alignment horizontal="left" wrapText="1"/>
    </xf>
    <xf numFmtId="0" fontId="0" fillId="0" borderId="0" xfId="0" applyFont="1" applyAlignment="1"/>
    <xf numFmtId="0" fontId="14" fillId="4" borderId="6" xfId="0" applyFont="1" applyFill="1" applyBorder="1" applyAlignment="1">
      <alignment vertical="center"/>
    </xf>
    <xf numFmtId="49" fontId="16" fillId="4" borderId="19" xfId="0" applyNumberFormat="1" applyFont="1" applyFill="1" applyBorder="1" applyAlignment="1">
      <alignment vertical="center"/>
    </xf>
    <xf numFmtId="0" fontId="16" fillId="4" borderId="8" xfId="0" applyFont="1" applyFill="1" applyBorder="1" applyAlignment="1">
      <alignment vertical="center"/>
    </xf>
    <xf numFmtId="49" fontId="14" fillId="4" borderId="16" xfId="0" applyNumberFormat="1" applyFont="1" applyFill="1" applyBorder="1" applyAlignment="1">
      <alignment vertical="center"/>
    </xf>
    <xf numFmtId="0" fontId="14" fillId="4" borderId="17" xfId="0" applyFont="1" applyFill="1" applyBorder="1" applyAlignment="1">
      <alignment vertical="center"/>
    </xf>
    <xf numFmtId="49" fontId="16" fillId="4" borderId="13" xfId="0" applyNumberFormat="1" applyFont="1" applyFill="1" applyBorder="1" applyAlignment="1">
      <alignment vertical="center"/>
    </xf>
    <xf numFmtId="0" fontId="16" fillId="4" borderId="6" xfId="0" applyFont="1" applyFill="1" applyBorder="1" applyAlignment="1">
      <alignment vertical="center"/>
    </xf>
    <xf numFmtId="49" fontId="16" fillId="4" borderId="6" xfId="0" applyNumberFormat="1" applyFont="1" applyFill="1" applyBorder="1" applyAlignment="1">
      <alignment horizontal="left" vertical="center"/>
    </xf>
    <xf numFmtId="0" fontId="16" fillId="4" borderId="6" xfId="0" applyFont="1" applyFill="1" applyBorder="1" applyAlignment="1">
      <alignment horizontal="left" vertical="center"/>
    </xf>
    <xf numFmtId="49" fontId="8" fillId="4" borderId="1" xfId="0" applyNumberFormat="1" applyFont="1" applyFill="1" applyBorder="1" applyAlignment="1">
      <alignment horizontal="center"/>
    </xf>
    <xf numFmtId="0" fontId="26" fillId="0" borderId="0" xfId="0" applyNumberFormat="1" applyFont="1" applyAlignment="1"/>
  </cellXfs>
  <cellStyles count="1">
    <cellStyle name="Normal" xfId="0" builtinId="0"/>
  </cellStyles>
  <dxfs count="2">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209550</xdr:colOff>
      <xdr:row>51</xdr:row>
      <xdr:rowOff>28575</xdr:rowOff>
    </xdr:to>
    <xdr:pic>
      <xdr:nvPicPr>
        <xdr:cNvPr id="2" name="Picture 27" descr="Picture 27">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381000" y="190500"/>
          <a:ext cx="5797550" cy="9553575"/>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42"/>
  <sheetViews>
    <sheetView showGridLines="0" workbookViewId="0"/>
  </sheetViews>
  <sheetFormatPr defaultColWidth="10" defaultRowHeight="12.95" customHeight="1" x14ac:dyDescent="0.25"/>
  <cols>
    <col min="1" max="1" width="2" customWidth="1"/>
    <col min="2" max="4" width="30.5703125" customWidth="1"/>
  </cols>
  <sheetData>
    <row r="3" spans="2:4" ht="50.1" customHeight="1" x14ac:dyDescent="0.25">
      <c r="B3" s="502" t="s">
        <v>0</v>
      </c>
      <c r="C3" s="503"/>
      <c r="D3" s="503"/>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9</v>
      </c>
      <c r="C11" s="2"/>
      <c r="D11" s="2"/>
    </row>
    <row r="12" spans="2:4" ht="15.75" x14ac:dyDescent="0.25">
      <c r="B12" s="3"/>
      <c r="C12" s="3" t="s">
        <v>5</v>
      </c>
      <c r="D12" s="4" t="s">
        <v>9</v>
      </c>
    </row>
    <row r="13" spans="2:4" ht="15.75" x14ac:dyDescent="0.25">
      <c r="B13" s="2" t="s">
        <v>11</v>
      </c>
      <c r="C13" s="2"/>
      <c r="D13" s="2"/>
    </row>
    <row r="14" spans="2:4" ht="15.75" x14ac:dyDescent="0.25">
      <c r="B14" s="3"/>
      <c r="C14" s="3" t="s">
        <v>5</v>
      </c>
      <c r="D14" s="4" t="s">
        <v>11</v>
      </c>
    </row>
    <row r="15" spans="2:4" ht="15.75" x14ac:dyDescent="0.25">
      <c r="B15" s="2" t="s">
        <v>13</v>
      </c>
      <c r="C15" s="2"/>
      <c r="D15" s="2"/>
    </row>
    <row r="16" spans="2:4" ht="15.75" x14ac:dyDescent="0.25">
      <c r="B16" s="3"/>
      <c r="C16" s="3" t="s">
        <v>5</v>
      </c>
      <c r="D16" s="4" t="s">
        <v>13</v>
      </c>
    </row>
    <row r="17" spans="2:4" ht="15.75" x14ac:dyDescent="0.25">
      <c r="B17" s="2" t="s">
        <v>15</v>
      </c>
      <c r="C17" s="2"/>
      <c r="D17" s="2"/>
    </row>
    <row r="18" spans="2:4" ht="15.75" x14ac:dyDescent="0.25">
      <c r="B18" s="3"/>
      <c r="C18" s="3" t="s">
        <v>5</v>
      </c>
      <c r="D18" s="4" t="s">
        <v>15</v>
      </c>
    </row>
    <row r="19" spans="2:4" ht="15.75" x14ac:dyDescent="0.25">
      <c r="B19" s="2" t="s">
        <v>17</v>
      </c>
      <c r="C19" s="2"/>
      <c r="D19" s="2"/>
    </row>
    <row r="20" spans="2:4" ht="15.75" x14ac:dyDescent="0.25">
      <c r="B20" s="3"/>
      <c r="C20" s="3" t="s">
        <v>5</v>
      </c>
      <c r="D20" s="4" t="s">
        <v>17</v>
      </c>
    </row>
    <row r="21" spans="2:4" ht="15.75" x14ac:dyDescent="0.25">
      <c r="B21" s="2" t="s">
        <v>19</v>
      </c>
      <c r="C21" s="2"/>
      <c r="D21" s="2"/>
    </row>
    <row r="22" spans="2:4" ht="15.75" x14ac:dyDescent="0.25">
      <c r="B22" s="3"/>
      <c r="C22" s="3" t="s">
        <v>5</v>
      </c>
      <c r="D22" s="4" t="s">
        <v>19</v>
      </c>
    </row>
    <row r="23" spans="2:4" ht="15.75" x14ac:dyDescent="0.25">
      <c r="B23" s="2" t="s">
        <v>21</v>
      </c>
      <c r="C23" s="2"/>
      <c r="D23" s="2"/>
    </row>
    <row r="24" spans="2:4" ht="15.75" x14ac:dyDescent="0.25">
      <c r="B24" s="3"/>
      <c r="C24" s="3" t="s">
        <v>5</v>
      </c>
      <c r="D24" s="4" t="s">
        <v>21</v>
      </c>
    </row>
    <row r="25" spans="2:4" ht="15.75" x14ac:dyDescent="0.25">
      <c r="B25" s="2" t="s">
        <v>23</v>
      </c>
      <c r="C25" s="2"/>
      <c r="D25" s="2"/>
    </row>
    <row r="26" spans="2:4" ht="15.75" x14ac:dyDescent="0.25">
      <c r="B26" s="3"/>
      <c r="C26" s="3" t="s">
        <v>5</v>
      </c>
      <c r="D26" s="4" t="s">
        <v>23</v>
      </c>
    </row>
    <row r="27" spans="2:4" ht="15.75" x14ac:dyDescent="0.25">
      <c r="B27" s="2" t="s">
        <v>25</v>
      </c>
      <c r="C27" s="2"/>
      <c r="D27" s="2"/>
    </row>
    <row r="28" spans="2:4" ht="15.75" x14ac:dyDescent="0.25">
      <c r="B28" s="3"/>
      <c r="C28" s="3" t="s">
        <v>5</v>
      </c>
      <c r="D28" s="4" t="s">
        <v>25</v>
      </c>
    </row>
    <row r="29" spans="2:4" ht="15.75" x14ac:dyDescent="0.25">
      <c r="B29" s="2" t="s">
        <v>27</v>
      </c>
      <c r="C29" s="2"/>
      <c r="D29" s="2"/>
    </row>
    <row r="30" spans="2:4" ht="15.75" x14ac:dyDescent="0.25">
      <c r="B30" s="3"/>
      <c r="C30" s="3" t="s">
        <v>5</v>
      </c>
      <c r="D30" s="4" t="s">
        <v>27</v>
      </c>
    </row>
    <row r="31" spans="2:4" ht="15.75" x14ac:dyDescent="0.25">
      <c r="B31" s="2" t="s">
        <v>29</v>
      </c>
      <c r="C31" s="2"/>
      <c r="D31" s="2"/>
    </row>
    <row r="32" spans="2:4" ht="15.75" x14ac:dyDescent="0.25">
      <c r="B32" s="3"/>
      <c r="C32" s="3" t="s">
        <v>5</v>
      </c>
      <c r="D32" s="4" t="s">
        <v>29</v>
      </c>
    </row>
    <row r="33" spans="2:4" ht="15.75" x14ac:dyDescent="0.25">
      <c r="B33" s="2" t="s">
        <v>31</v>
      </c>
      <c r="C33" s="2"/>
      <c r="D33" s="2"/>
    </row>
    <row r="34" spans="2:4" ht="15.75" x14ac:dyDescent="0.25">
      <c r="B34" s="3"/>
      <c r="C34" s="3" t="s">
        <v>5</v>
      </c>
      <c r="D34" s="4" t="s">
        <v>31</v>
      </c>
    </row>
    <row r="35" spans="2:4" ht="15.75" x14ac:dyDescent="0.25">
      <c r="B35" s="2" t="s">
        <v>33</v>
      </c>
      <c r="C35" s="2"/>
      <c r="D35" s="2"/>
    </row>
    <row r="36" spans="2:4" ht="15.75" x14ac:dyDescent="0.25">
      <c r="B36" s="3"/>
      <c r="C36" s="3" t="s">
        <v>5</v>
      </c>
      <c r="D36" s="4" t="s">
        <v>33</v>
      </c>
    </row>
    <row r="37" spans="2:4" ht="15.75" x14ac:dyDescent="0.25">
      <c r="B37" s="2" t="s">
        <v>35</v>
      </c>
      <c r="C37" s="2"/>
      <c r="D37" s="2"/>
    </row>
    <row r="38" spans="2:4" ht="15.75" x14ac:dyDescent="0.25">
      <c r="B38" s="3"/>
      <c r="C38" s="3" t="s">
        <v>5</v>
      </c>
      <c r="D38" s="4" t="s">
        <v>35</v>
      </c>
    </row>
    <row r="39" spans="2:4" ht="15.75" x14ac:dyDescent="0.25">
      <c r="B39" s="2" t="s">
        <v>37</v>
      </c>
      <c r="C39" s="2"/>
      <c r="D39" s="2"/>
    </row>
    <row r="40" spans="2:4" ht="15.75" x14ac:dyDescent="0.25">
      <c r="B40" s="3"/>
      <c r="C40" s="3" t="s">
        <v>5</v>
      </c>
      <c r="D40" s="4" t="s">
        <v>37</v>
      </c>
    </row>
    <row r="41" spans="2:4" ht="15.75" x14ac:dyDescent="0.25">
      <c r="B41" s="2" t="s">
        <v>39</v>
      </c>
      <c r="C41" s="2"/>
      <c r="D41" s="2"/>
    </row>
    <row r="42" spans="2:4" ht="15.75" x14ac:dyDescent="0.25">
      <c r="B42" s="3"/>
      <c r="C42" s="3" t="s">
        <v>5</v>
      </c>
      <c r="D42" s="4" t="s">
        <v>39</v>
      </c>
    </row>
  </sheetData>
  <mergeCells count="1">
    <mergeCell ref="B3:D3"/>
  </mergeCells>
  <hyperlinks>
    <hyperlink ref="D10" location="'Chart Index'!R1C1" display="Chart Index" xr:uid="{00000000-0004-0000-0000-000000000000}"/>
    <hyperlink ref="D12" location="'I.02'!R1C1" display="I.02" xr:uid="{00000000-0004-0000-0000-000001000000}"/>
    <hyperlink ref="D14" location="'II.01'!R1C1" display="II.01" xr:uid="{00000000-0004-0000-0000-000002000000}"/>
    <hyperlink ref="D16" location="'II.06'!R1C1" display="II.06" xr:uid="{00000000-0004-0000-0000-000003000000}"/>
    <hyperlink ref="D18" location="'II.23'!R1C1" display="II.23" xr:uid="{00000000-0004-0000-0000-000004000000}"/>
    <hyperlink ref="D20" location="'II.28'!R1C1" display="II.28" xr:uid="{00000000-0004-0000-0000-000005000000}"/>
    <hyperlink ref="D22" location="'II.34'!R1C1" display="II.34" xr:uid="{00000000-0004-0000-0000-000006000000}"/>
    <hyperlink ref="D24" location="'II.65'!R1C1" display="II.65" xr:uid="{00000000-0004-0000-0000-000007000000}"/>
    <hyperlink ref="D26" location="'II.66'!R1C1" display="II.66" xr:uid="{00000000-0004-0000-0000-000008000000}"/>
    <hyperlink ref="D28" location="'II.68'!R1C1" display="II.68" xr:uid="{00000000-0004-0000-0000-000009000000}"/>
    <hyperlink ref="D30" location="'IV.04'!R1C1" display="IV.04" xr:uid="{00000000-0004-0000-0000-00000A000000}"/>
    <hyperlink ref="D32" location="'IV.10'!R1C1" display="IV.10" xr:uid="{00000000-0004-0000-0000-00000B000000}"/>
    <hyperlink ref="D34" location="'IV.14'!R1C1" display="IV.14" xr:uid="{00000000-0004-0000-0000-00000C000000}"/>
    <hyperlink ref="D36" location="'V.01'!R1C1" display="V.01" xr:uid="{00000000-0004-0000-0000-00000D000000}"/>
    <hyperlink ref="D38" location="'V.14'!R1C1" display="V.14" xr:uid="{00000000-0004-0000-0000-00000E000000}"/>
    <hyperlink ref="D40" location="'V.24'!R1C1" display="V.24" xr:uid="{00000000-0004-0000-0000-00000F000000}"/>
    <hyperlink ref="D42" location="'VIII.01'!R1C1" display="VIII.01" xr:uid="{00000000-0004-0000-0000-00001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9"/>
  <sheetViews>
    <sheetView showGridLines="0" workbookViewId="0"/>
  </sheetViews>
  <sheetFormatPr defaultColWidth="8.85546875" defaultRowHeight="15" customHeight="1" x14ac:dyDescent="0.25"/>
  <cols>
    <col min="1" max="1" width="9.140625" style="273" customWidth="1"/>
    <col min="2" max="2" width="10.28515625" style="273" customWidth="1"/>
    <col min="3" max="3" width="12.42578125" style="273" customWidth="1"/>
    <col min="4" max="4" width="10.42578125" style="273" customWidth="1"/>
    <col min="5" max="8" width="9.140625" style="273" customWidth="1"/>
    <col min="9" max="9" width="12.7109375" style="273" customWidth="1"/>
    <col min="10" max="10" width="8.85546875" style="273" customWidth="1"/>
    <col min="11" max="16384" width="8.85546875" style="273"/>
  </cols>
  <sheetData>
    <row r="1" spans="1:9" ht="13.5" customHeight="1" x14ac:dyDescent="0.25">
      <c r="A1" s="8"/>
      <c r="B1" s="9"/>
      <c r="C1" s="9"/>
      <c r="D1" s="9"/>
      <c r="E1" s="9"/>
      <c r="F1" s="9"/>
      <c r="G1" s="9"/>
      <c r="H1" s="9"/>
      <c r="I1" s="10"/>
    </row>
    <row r="2" spans="1:9" ht="21" customHeight="1" x14ac:dyDescent="0.35">
      <c r="A2" s="11"/>
      <c r="B2" s="12"/>
      <c r="C2" s="12"/>
      <c r="D2" s="12"/>
      <c r="E2" s="231" t="s">
        <v>23</v>
      </c>
      <c r="F2" s="12"/>
      <c r="G2" s="12"/>
      <c r="H2" s="12"/>
      <c r="I2" s="14"/>
    </row>
    <row r="3" spans="1:9" ht="15.75" customHeight="1" x14ac:dyDescent="0.25">
      <c r="A3" s="11"/>
      <c r="B3" s="15"/>
      <c r="C3" s="15"/>
      <c r="D3" s="15"/>
      <c r="E3" s="15"/>
      <c r="F3" s="15"/>
      <c r="G3" s="15"/>
      <c r="H3" s="15"/>
      <c r="I3" s="203"/>
    </row>
    <row r="4" spans="1:9" ht="24" customHeight="1" x14ac:dyDescent="0.35">
      <c r="A4" s="16"/>
      <c r="B4" s="90" t="s">
        <v>196</v>
      </c>
      <c r="C4" s="232"/>
      <c r="D4" s="232"/>
      <c r="E4" s="232"/>
      <c r="F4" s="232"/>
      <c r="G4" s="232"/>
      <c r="H4" s="232"/>
      <c r="I4" s="274" t="s">
        <v>197</v>
      </c>
    </row>
    <row r="5" spans="1:9" ht="14.1" customHeight="1" x14ac:dyDescent="0.25">
      <c r="A5" s="16"/>
      <c r="B5" s="181"/>
      <c r="C5" s="254"/>
      <c r="D5" s="182" t="s">
        <v>84</v>
      </c>
      <c r="E5" s="254"/>
      <c r="F5" s="254"/>
      <c r="G5" s="182" t="s">
        <v>85</v>
      </c>
      <c r="H5" s="182" t="s">
        <v>86</v>
      </c>
      <c r="I5" s="183" t="s">
        <v>182</v>
      </c>
    </row>
    <row r="6" spans="1:9" ht="13.5" customHeight="1" x14ac:dyDescent="0.25">
      <c r="A6" s="16"/>
      <c r="B6" s="255" t="s">
        <v>46</v>
      </c>
      <c r="C6" s="185" t="s">
        <v>198</v>
      </c>
      <c r="D6" s="185" t="s">
        <v>90</v>
      </c>
      <c r="E6" s="185" t="s">
        <v>91</v>
      </c>
      <c r="F6" s="185" t="s">
        <v>92</v>
      </c>
      <c r="G6" s="185" t="s">
        <v>93</v>
      </c>
      <c r="H6" s="185" t="s">
        <v>94</v>
      </c>
      <c r="I6" s="186" t="s">
        <v>184</v>
      </c>
    </row>
    <row r="7" spans="1:9" ht="13.5" customHeight="1" x14ac:dyDescent="0.25">
      <c r="A7" s="16"/>
      <c r="B7" s="238">
        <v>1949</v>
      </c>
      <c r="C7" s="239">
        <v>-5</v>
      </c>
      <c r="D7" s="275">
        <v>0.35746836405316201</v>
      </c>
      <c r="E7" s="239">
        <v>0.99002785676977501</v>
      </c>
      <c r="F7" s="239">
        <v>0.7</v>
      </c>
      <c r="G7" s="239">
        <v>0.5</v>
      </c>
      <c r="H7" s="239">
        <v>0.14749622082293701</v>
      </c>
      <c r="I7" s="240">
        <v>-4.8525037791770602</v>
      </c>
    </row>
    <row r="8" spans="1:9" ht="13.5" customHeight="1" x14ac:dyDescent="0.25">
      <c r="A8" s="16"/>
      <c r="B8" s="238">
        <v>1950</v>
      </c>
      <c r="C8" s="239"/>
      <c r="D8" s="275">
        <v>0.35331342182890801</v>
      </c>
      <c r="E8" s="239">
        <v>1.1163716814159299</v>
      </c>
      <c r="F8" s="239">
        <v>0.7</v>
      </c>
      <c r="G8" s="239">
        <v>0.05</v>
      </c>
      <c r="H8" s="239">
        <v>0.71968510324483703</v>
      </c>
      <c r="I8" s="240">
        <v>0.71968510324483703</v>
      </c>
    </row>
    <row r="9" spans="1:9" ht="13.5" customHeight="1" x14ac:dyDescent="0.25">
      <c r="A9" s="16"/>
      <c r="B9" s="238">
        <v>1951</v>
      </c>
      <c r="C9" s="239"/>
      <c r="D9" s="275">
        <v>0.31756803385415799</v>
      </c>
      <c r="E9" s="239">
        <v>1.30718098958333</v>
      </c>
      <c r="F9" s="239">
        <v>0.7</v>
      </c>
      <c r="G9" s="239">
        <v>0.05</v>
      </c>
      <c r="H9" s="239">
        <v>0.87474902343749195</v>
      </c>
      <c r="I9" s="240">
        <v>0.87474902343749195</v>
      </c>
    </row>
    <row r="10" spans="1:9" ht="13.5" customHeight="1" x14ac:dyDescent="0.25">
      <c r="A10" s="16"/>
      <c r="B10" s="238">
        <v>1952</v>
      </c>
      <c r="C10" s="239"/>
      <c r="D10" s="275">
        <v>0.27360202482586299</v>
      </c>
      <c r="E10" s="239">
        <v>1.2851568637720601</v>
      </c>
      <c r="F10" s="239">
        <v>0.7</v>
      </c>
      <c r="G10" s="239">
        <v>0.05</v>
      </c>
      <c r="H10" s="239">
        <v>0.808758888597926</v>
      </c>
      <c r="I10" s="240">
        <v>0.808758888597926</v>
      </c>
    </row>
    <row r="11" spans="1:9" ht="13.5" customHeight="1" x14ac:dyDescent="0.25">
      <c r="A11" s="16"/>
      <c r="B11" s="238">
        <v>1953</v>
      </c>
      <c r="C11" s="239"/>
      <c r="D11" s="275">
        <v>0.32088256393805598</v>
      </c>
      <c r="E11" s="239">
        <v>1.2582348721238801</v>
      </c>
      <c r="F11" s="239">
        <v>0.7</v>
      </c>
      <c r="G11" s="239">
        <v>0.05</v>
      </c>
      <c r="H11" s="239">
        <v>0.829117436061937</v>
      </c>
      <c r="I11" s="240">
        <v>0.829117436061937</v>
      </c>
    </row>
    <row r="12" spans="1:9" ht="13.5" customHeight="1" x14ac:dyDescent="0.25">
      <c r="A12" s="16"/>
      <c r="B12" s="238">
        <v>1954</v>
      </c>
      <c r="C12" s="239"/>
      <c r="D12" s="275">
        <v>0.44895101748546301</v>
      </c>
      <c r="E12" s="239">
        <v>1.1120979650290801</v>
      </c>
      <c r="F12" s="239">
        <v>0.80500000000000005</v>
      </c>
      <c r="G12" s="239">
        <v>0.05</v>
      </c>
      <c r="H12" s="239">
        <v>0.70604898251454096</v>
      </c>
      <c r="I12" s="240">
        <v>0.70604898251454096</v>
      </c>
    </row>
    <row r="13" spans="1:9" ht="13.5" customHeight="1" x14ac:dyDescent="0.25">
      <c r="A13" s="16"/>
      <c r="B13" s="238">
        <v>1955</v>
      </c>
      <c r="C13" s="239"/>
      <c r="D13" s="275">
        <v>0.50514727710525198</v>
      </c>
      <c r="E13" s="239">
        <v>0.189705445789491</v>
      </c>
      <c r="F13" s="239">
        <v>0.4</v>
      </c>
      <c r="G13" s="239">
        <v>0.05</v>
      </c>
      <c r="H13" s="239">
        <v>0.244852722894743</v>
      </c>
      <c r="I13" s="240">
        <v>0.244852722894743</v>
      </c>
    </row>
    <row r="14" spans="1:9" ht="13.5" customHeight="1" x14ac:dyDescent="0.25">
      <c r="A14" s="16"/>
      <c r="B14" s="238">
        <v>1956</v>
      </c>
      <c r="C14" s="239"/>
      <c r="D14" s="275">
        <v>0.51931722865290897</v>
      </c>
      <c r="E14" s="239">
        <v>0.36136554269417798</v>
      </c>
      <c r="F14" s="239">
        <v>0.5</v>
      </c>
      <c r="G14" s="239">
        <v>0.05</v>
      </c>
      <c r="H14" s="239">
        <v>0.33068277134708701</v>
      </c>
      <c r="I14" s="240">
        <v>0.33068277134708701</v>
      </c>
    </row>
    <row r="15" spans="1:9" ht="13.5" customHeight="1" x14ac:dyDescent="0.25">
      <c r="A15" s="16"/>
      <c r="B15" s="238">
        <v>1957</v>
      </c>
      <c r="C15" s="239"/>
      <c r="D15" s="275">
        <v>1.0646580956091301</v>
      </c>
      <c r="E15" s="239">
        <v>0.27068380878172599</v>
      </c>
      <c r="F15" s="239">
        <v>1</v>
      </c>
      <c r="G15" s="239">
        <v>0.05</v>
      </c>
      <c r="H15" s="239">
        <v>0.28534190439086099</v>
      </c>
      <c r="I15" s="240">
        <v>0.28534190439086099</v>
      </c>
    </row>
    <row r="16" spans="1:9" ht="13.5" customHeight="1" x14ac:dyDescent="0.25">
      <c r="A16" s="16"/>
      <c r="B16" s="238">
        <v>1958</v>
      </c>
      <c r="C16" s="239"/>
      <c r="D16" s="275">
        <v>1.1522279979533001</v>
      </c>
      <c r="E16" s="239">
        <v>3.1310995596489599</v>
      </c>
      <c r="F16" s="239">
        <v>1.9677777777777801</v>
      </c>
      <c r="G16" s="239">
        <v>0.05</v>
      </c>
      <c r="H16" s="239">
        <v>2.2655497798244899</v>
      </c>
      <c r="I16" s="240">
        <v>2.2655497798244899</v>
      </c>
    </row>
    <row r="17" spans="1:9" ht="13.5" customHeight="1" x14ac:dyDescent="0.25">
      <c r="A17" s="16"/>
      <c r="B17" s="238">
        <v>1959</v>
      </c>
      <c r="C17" s="239"/>
      <c r="D17" s="275">
        <v>1.2610770739995301</v>
      </c>
      <c r="E17" s="239">
        <v>3.2711791853342702</v>
      </c>
      <c r="F17" s="239">
        <v>2.1466666666666701</v>
      </c>
      <c r="G17" s="239">
        <v>0.05</v>
      </c>
      <c r="H17" s="239">
        <v>2.3355895926671302</v>
      </c>
      <c r="I17" s="240">
        <v>2.3355895926671302</v>
      </c>
    </row>
    <row r="18" spans="1:9" ht="13.5" customHeight="1" x14ac:dyDescent="0.25">
      <c r="A18" s="16"/>
      <c r="B18" s="238">
        <v>1960</v>
      </c>
      <c r="C18" s="239">
        <v>-10.6</v>
      </c>
      <c r="D18" s="275">
        <v>1.60490742757569</v>
      </c>
      <c r="E18" s="239">
        <v>3.2530509312561202</v>
      </c>
      <c r="F18" s="239">
        <v>2.3255555555555598</v>
      </c>
      <c r="G18" s="239">
        <v>1.66</v>
      </c>
      <c r="H18" s="239">
        <v>0.87240280327625197</v>
      </c>
      <c r="I18" s="240">
        <v>-9.7275971967237496</v>
      </c>
    </row>
    <row r="19" spans="1:9" ht="13.5" customHeight="1" x14ac:dyDescent="0.25">
      <c r="A19" s="16"/>
      <c r="B19" s="238">
        <v>1961</v>
      </c>
      <c r="C19" s="239"/>
      <c r="D19" s="275">
        <v>0.72461795528156003</v>
      </c>
      <c r="E19" s="239">
        <v>3.9283088691276302</v>
      </c>
      <c r="F19" s="239">
        <v>2.5044444444444398</v>
      </c>
      <c r="G19" s="239">
        <v>0.16</v>
      </c>
      <c r="H19" s="239">
        <v>1.98848237996474</v>
      </c>
      <c r="I19" s="240">
        <v>1.98848237996474</v>
      </c>
    </row>
    <row r="20" spans="1:9" ht="13.5" customHeight="1" x14ac:dyDescent="0.25">
      <c r="A20" s="16"/>
      <c r="B20" s="238">
        <v>1962</v>
      </c>
      <c r="C20" s="239"/>
      <c r="D20" s="275">
        <v>4.4733372763411801</v>
      </c>
      <c r="E20" s="239">
        <v>5.7966629508197203</v>
      </c>
      <c r="F20" s="239">
        <v>5.1439500000000002</v>
      </c>
      <c r="G20" s="239">
        <v>19.143750000000001</v>
      </c>
      <c r="H20" s="239">
        <v>-14.0176997728391</v>
      </c>
      <c r="I20" s="240">
        <v>-14.0176997728391</v>
      </c>
    </row>
    <row r="21" spans="1:9" ht="13.5" customHeight="1" x14ac:dyDescent="0.25">
      <c r="A21" s="16"/>
      <c r="B21" s="238">
        <v>1963</v>
      </c>
      <c r="C21" s="239">
        <v>-37.6</v>
      </c>
      <c r="D21" s="275">
        <v>4.6035333828920404</v>
      </c>
      <c r="E21" s="239">
        <v>8.1068928824749396</v>
      </c>
      <c r="F21" s="239">
        <v>7.6661111111111104</v>
      </c>
      <c r="G21" s="239">
        <v>13.26125</v>
      </c>
      <c r="H21" s="239">
        <v>-8.2169348457441291</v>
      </c>
      <c r="I21" s="240">
        <v>-45.8169348457441</v>
      </c>
    </row>
    <row r="22" spans="1:9" ht="13.5" customHeight="1" x14ac:dyDescent="0.25">
      <c r="A22" s="16"/>
      <c r="B22" s="238">
        <v>1964</v>
      </c>
      <c r="C22" s="239"/>
      <c r="D22" s="275">
        <v>5.7709467296581201</v>
      </c>
      <c r="E22" s="239">
        <v>8.8684409084709408</v>
      </c>
      <c r="F22" s="239">
        <v>8.4222222222222207</v>
      </c>
      <c r="G22" s="239">
        <v>5.7249999999999996</v>
      </c>
      <c r="H22" s="239">
        <v>0.49216541590682999</v>
      </c>
      <c r="I22" s="240">
        <v>0.49216541590682999</v>
      </c>
    </row>
    <row r="23" spans="1:9" ht="13.5" customHeight="1" x14ac:dyDescent="0.25">
      <c r="A23" s="16"/>
      <c r="B23" s="238">
        <v>1965</v>
      </c>
      <c r="C23" s="239">
        <v>-96.6</v>
      </c>
      <c r="D23" s="275">
        <v>9.4452158763522203</v>
      </c>
      <c r="E23" s="239">
        <v>9.8458424550093806</v>
      </c>
      <c r="F23" s="239">
        <v>8.4222222222222207</v>
      </c>
      <c r="G23" s="239">
        <v>2.77193688687708</v>
      </c>
      <c r="H23" s="239">
        <v>8.0968992222622997</v>
      </c>
      <c r="I23" s="240">
        <v>-88.5031007777377</v>
      </c>
    </row>
    <row r="24" spans="1:9" ht="13.5" customHeight="1" x14ac:dyDescent="0.25">
      <c r="A24" s="16"/>
      <c r="B24" s="238">
        <v>1966</v>
      </c>
      <c r="C24" s="239">
        <v>-67.900000000000006</v>
      </c>
      <c r="D24" s="275">
        <v>20.706339983643801</v>
      </c>
      <c r="E24" s="239">
        <v>13.9611317454379</v>
      </c>
      <c r="F24" s="239">
        <v>13.2222222222222</v>
      </c>
      <c r="G24" s="239">
        <v>23.419610103492499</v>
      </c>
      <c r="H24" s="239">
        <v>-1.97436059663298</v>
      </c>
      <c r="I24" s="240">
        <v>-69.874360596632997</v>
      </c>
    </row>
    <row r="25" spans="1:9" ht="13.5" customHeight="1" x14ac:dyDescent="0.25">
      <c r="A25" s="16"/>
      <c r="B25" s="238">
        <v>1967</v>
      </c>
      <c r="C25" s="239">
        <v>-22.3</v>
      </c>
      <c r="D25" s="275">
        <v>25.5075</v>
      </c>
      <c r="E25" s="239">
        <v>20.047460472279301</v>
      </c>
      <c r="F25" s="239">
        <v>15</v>
      </c>
      <c r="G25" s="239">
        <v>33.441767663239901</v>
      </c>
      <c r="H25" s="239">
        <v>-2.8868071909606501</v>
      </c>
      <c r="I25" s="240">
        <v>-25.1868071909607</v>
      </c>
    </row>
    <row r="26" spans="1:9" ht="13.5" customHeight="1" x14ac:dyDescent="0.25">
      <c r="A26" s="16"/>
      <c r="B26" s="238">
        <v>1968</v>
      </c>
      <c r="C26" s="239"/>
      <c r="D26" s="275">
        <v>25.4162730470293</v>
      </c>
      <c r="E26" s="239">
        <v>19.888166311479601</v>
      </c>
      <c r="F26" s="239">
        <v>15.844444444444401</v>
      </c>
      <c r="G26" s="239">
        <v>23.531916157568201</v>
      </c>
      <c r="H26" s="239">
        <v>5.92807875649628</v>
      </c>
      <c r="I26" s="240">
        <v>5.92807875649628</v>
      </c>
    </row>
    <row r="27" spans="1:9" ht="13.5" customHeight="1" x14ac:dyDescent="0.25">
      <c r="A27" s="16"/>
      <c r="B27" s="238">
        <v>1969</v>
      </c>
      <c r="C27" s="239">
        <v>-1015</v>
      </c>
      <c r="D27" s="275">
        <v>54.2077253336927</v>
      </c>
      <c r="E27" s="239">
        <v>37.416621197745101</v>
      </c>
      <c r="F27" s="239">
        <v>163.86666666666699</v>
      </c>
      <c r="G27" s="239">
        <v>89.177963718844296</v>
      </c>
      <c r="H27" s="239">
        <v>-161.42028385407301</v>
      </c>
      <c r="I27" s="240">
        <v>-1176.42028385407</v>
      </c>
    </row>
    <row r="28" spans="1:9" ht="13.5" customHeight="1" x14ac:dyDescent="0.25">
      <c r="A28" s="16"/>
      <c r="B28" s="238">
        <v>1970</v>
      </c>
      <c r="C28" s="239">
        <v>-55.5</v>
      </c>
      <c r="D28" s="275">
        <v>52.4482737487969</v>
      </c>
      <c r="E28" s="239">
        <v>48.788379078808298</v>
      </c>
      <c r="F28" s="239">
        <v>128.933333333333</v>
      </c>
      <c r="G28" s="239">
        <v>10.453179516853</v>
      </c>
      <c r="H28" s="239">
        <v>-38.149860022581201</v>
      </c>
      <c r="I28" s="240">
        <v>-93.649860022581194</v>
      </c>
    </row>
    <row r="29" spans="1:9" ht="13.5" customHeight="1" x14ac:dyDescent="0.25">
      <c r="A29" s="16"/>
      <c r="B29" s="238">
        <v>1971</v>
      </c>
      <c r="C29" s="239">
        <v>239.6</v>
      </c>
      <c r="D29" s="275">
        <v>55.443643558963203</v>
      </c>
      <c r="E29" s="239">
        <v>49.279151799014898</v>
      </c>
      <c r="F29" s="239">
        <v>111.811111111111</v>
      </c>
      <c r="G29" s="239">
        <v>54.597777062722599</v>
      </c>
      <c r="H29" s="239">
        <v>-61.686092815855702</v>
      </c>
      <c r="I29" s="240">
        <v>177.91390718414399</v>
      </c>
    </row>
    <row r="30" spans="1:9" ht="13.5" customHeight="1" x14ac:dyDescent="0.25">
      <c r="A30" s="16"/>
      <c r="B30" s="238">
        <v>1972</v>
      </c>
      <c r="C30" s="239"/>
      <c r="D30" s="275">
        <v>65.127189897731796</v>
      </c>
      <c r="E30" s="239">
        <v>58.548927277700002</v>
      </c>
      <c r="F30" s="239">
        <v>216.96644444444399</v>
      </c>
      <c r="G30" s="239">
        <v>19.796476277082</v>
      </c>
      <c r="H30" s="239">
        <v>-113.086803546095</v>
      </c>
      <c r="I30" s="240">
        <v>-113.086803546095</v>
      </c>
    </row>
    <row r="31" spans="1:9" ht="13.5" customHeight="1" x14ac:dyDescent="0.25">
      <c r="A31" s="16"/>
      <c r="B31" s="238">
        <v>1973</v>
      </c>
      <c r="C31" s="239"/>
      <c r="D31" s="275">
        <v>72.429970213299001</v>
      </c>
      <c r="E31" s="239">
        <v>69.112497684675404</v>
      </c>
      <c r="F31" s="239">
        <v>304.69333333333299</v>
      </c>
      <c r="G31" s="239">
        <v>22.812031369334001</v>
      </c>
      <c r="H31" s="239">
        <v>-185.962896804693</v>
      </c>
      <c r="I31" s="240">
        <v>-185.962896804693</v>
      </c>
    </row>
    <row r="32" spans="1:9" ht="13.5" customHeight="1" x14ac:dyDescent="0.25">
      <c r="A32" s="16"/>
      <c r="B32" s="238">
        <v>1974</v>
      </c>
      <c r="C32" s="239"/>
      <c r="D32" s="275">
        <v>92.567398393142</v>
      </c>
      <c r="E32" s="239">
        <v>99.831066992981803</v>
      </c>
      <c r="F32" s="239">
        <v>74.667118468431099</v>
      </c>
      <c r="G32" s="239">
        <v>15.8226329378007</v>
      </c>
      <c r="H32" s="239">
        <v>101.908713979892</v>
      </c>
      <c r="I32" s="240">
        <v>101.908713979892</v>
      </c>
    </row>
    <row r="33" spans="1:9" ht="13.5" customHeight="1" x14ac:dyDescent="0.25">
      <c r="A33" s="16"/>
      <c r="B33" s="238">
        <v>1975</v>
      </c>
      <c r="C33" s="239"/>
      <c r="D33" s="275">
        <v>75.248514187572795</v>
      </c>
      <c r="E33" s="239">
        <v>109.037797445545</v>
      </c>
      <c r="F33" s="239">
        <v>132</v>
      </c>
      <c r="G33" s="239">
        <v>-24.611019298730199</v>
      </c>
      <c r="H33" s="239">
        <v>76.897330931847804</v>
      </c>
      <c r="I33" s="240">
        <v>76.897330931847804</v>
      </c>
    </row>
    <row r="34" spans="1:9" ht="13.5" customHeight="1" x14ac:dyDescent="0.25">
      <c r="A34" s="16"/>
      <c r="B34" s="238">
        <v>1976</v>
      </c>
      <c r="C34" s="239">
        <v>-521.70000000000005</v>
      </c>
      <c r="D34" s="275">
        <v>101.715553055082</v>
      </c>
      <c r="E34" s="239">
        <v>148.143853692324</v>
      </c>
      <c r="F34" s="239">
        <v>145.6</v>
      </c>
      <c r="G34" s="239">
        <v>98.290236697346202</v>
      </c>
      <c r="H34" s="239">
        <v>5.9691700500590601</v>
      </c>
      <c r="I34" s="240">
        <v>-515.73082994994104</v>
      </c>
    </row>
    <row r="35" spans="1:9" ht="13.5" customHeight="1" x14ac:dyDescent="0.25">
      <c r="A35" s="16"/>
      <c r="B35" s="238">
        <v>1977</v>
      </c>
      <c r="C35" s="239"/>
      <c r="D35" s="275">
        <v>109.41637002306599</v>
      </c>
      <c r="E35" s="239">
        <v>189.2</v>
      </c>
      <c r="F35" s="239">
        <v>204.9</v>
      </c>
      <c r="G35" s="239">
        <v>13.5823244982153</v>
      </c>
      <c r="H35" s="239">
        <v>80.134045524850507</v>
      </c>
      <c r="I35" s="240">
        <v>80.134045524850507</v>
      </c>
    </row>
    <row r="36" spans="1:9" ht="13.5" customHeight="1" x14ac:dyDescent="0.25">
      <c r="A36" s="16"/>
      <c r="B36" s="238">
        <v>1978</v>
      </c>
      <c r="C36" s="239"/>
      <c r="D36" s="275">
        <v>136.55897352075201</v>
      </c>
      <c r="E36" s="239">
        <v>184.7</v>
      </c>
      <c r="F36" s="239">
        <v>326.60000000000002</v>
      </c>
      <c r="G36" s="239">
        <v>10.0831274162167</v>
      </c>
      <c r="H36" s="239">
        <v>-15.424153895464899</v>
      </c>
      <c r="I36" s="240">
        <v>-15.424153895464899</v>
      </c>
    </row>
    <row r="37" spans="1:9" ht="13.5" customHeight="1" x14ac:dyDescent="0.25">
      <c r="A37" s="16"/>
      <c r="B37" s="238">
        <v>1979</v>
      </c>
      <c r="C37" s="239">
        <v>-827.3</v>
      </c>
      <c r="D37" s="275">
        <v>203.57380282220899</v>
      </c>
      <c r="E37" s="239">
        <v>269.7</v>
      </c>
      <c r="F37" s="239">
        <v>619.9</v>
      </c>
      <c r="G37" s="239">
        <v>-5.2139388240053304</v>
      </c>
      <c r="H37" s="239">
        <v>-141.412258353786</v>
      </c>
      <c r="I37" s="240">
        <v>-968.71225835378596</v>
      </c>
    </row>
    <row r="38" spans="1:9" ht="13.5" customHeight="1" x14ac:dyDescent="0.25">
      <c r="A38" s="16"/>
      <c r="B38" s="238">
        <v>1980</v>
      </c>
      <c r="C38" s="239">
        <v>-25</v>
      </c>
      <c r="D38" s="275">
        <v>298.26242508314601</v>
      </c>
      <c r="E38" s="239">
        <v>320.39999999999998</v>
      </c>
      <c r="F38" s="239">
        <v>791.2</v>
      </c>
      <c r="G38" s="239">
        <v>-215.996219503264</v>
      </c>
      <c r="H38" s="239">
        <v>43.458644586409697</v>
      </c>
      <c r="I38" s="240">
        <v>18.458644586409701</v>
      </c>
    </row>
    <row r="39" spans="1:9" ht="13.5" customHeight="1" x14ac:dyDescent="0.25">
      <c r="A39" s="16"/>
      <c r="B39" s="238">
        <v>1981</v>
      </c>
      <c r="C39" s="239">
        <v>10</v>
      </c>
      <c r="D39" s="275">
        <v>340.37363095781899</v>
      </c>
      <c r="E39" s="239">
        <v>337.6</v>
      </c>
      <c r="F39" s="239">
        <v>608.1</v>
      </c>
      <c r="G39" s="239">
        <v>393.13464421285198</v>
      </c>
      <c r="H39" s="239">
        <v>-323.26101325503299</v>
      </c>
      <c r="I39" s="240">
        <v>-313.26101325503299</v>
      </c>
    </row>
    <row r="40" spans="1:9" ht="13.5" customHeight="1" x14ac:dyDescent="0.25">
      <c r="A40" s="16"/>
      <c r="B40" s="238">
        <v>1982</v>
      </c>
      <c r="C40" s="239">
        <v>-1633.2</v>
      </c>
      <c r="D40" s="275">
        <v>344.88228216254799</v>
      </c>
      <c r="E40" s="239">
        <v>422</v>
      </c>
      <c r="F40" s="239">
        <v>584</v>
      </c>
      <c r="G40" s="239">
        <v>183.6</v>
      </c>
      <c r="H40" s="239">
        <v>-0.71771783745234097</v>
      </c>
      <c r="I40" s="240">
        <v>-1633.91771783745</v>
      </c>
    </row>
    <row r="41" spans="1:9" ht="13.5" customHeight="1" x14ac:dyDescent="0.25">
      <c r="A41" s="16"/>
      <c r="B41" s="238">
        <v>1983</v>
      </c>
      <c r="C41" s="239"/>
      <c r="D41" s="275">
        <v>425.79563991951699</v>
      </c>
      <c r="E41" s="239">
        <v>489</v>
      </c>
      <c r="F41" s="239">
        <v>638</v>
      </c>
      <c r="G41" s="239">
        <v>265.002092956002</v>
      </c>
      <c r="H41" s="239">
        <v>11.7935469635148</v>
      </c>
      <c r="I41" s="240">
        <v>11.7935469635148</v>
      </c>
    </row>
    <row r="42" spans="1:9" ht="13.5" customHeight="1" x14ac:dyDescent="0.25">
      <c r="A42" s="16"/>
      <c r="B42" s="238">
        <v>1984</v>
      </c>
      <c r="C42" s="239">
        <v>2753</v>
      </c>
      <c r="D42" s="275">
        <v>263.88554432328499</v>
      </c>
      <c r="E42" s="239">
        <v>387</v>
      </c>
      <c r="F42" s="239">
        <v>338</v>
      </c>
      <c r="G42" s="239">
        <v>-55.6</v>
      </c>
      <c r="H42" s="239">
        <v>368.48554432328501</v>
      </c>
      <c r="I42" s="240">
        <v>3121.48554432329</v>
      </c>
    </row>
    <row r="43" spans="1:9" ht="13.5" customHeight="1" x14ac:dyDescent="0.25">
      <c r="A43" s="16"/>
      <c r="B43" s="238">
        <v>1985</v>
      </c>
      <c r="C43" s="239">
        <v>-5306</v>
      </c>
      <c r="D43" s="275">
        <v>489.325351330834</v>
      </c>
      <c r="E43" s="239">
        <v>313</v>
      </c>
      <c r="F43" s="239">
        <v>604</v>
      </c>
      <c r="G43" s="239">
        <v>123</v>
      </c>
      <c r="H43" s="239">
        <v>75.325351330833897</v>
      </c>
      <c r="I43" s="240">
        <v>-5230.67464866917</v>
      </c>
    </row>
    <row r="44" spans="1:9" ht="13.5" customHeight="1" x14ac:dyDescent="0.25">
      <c r="A44" s="16"/>
      <c r="B44" s="238">
        <v>1986</v>
      </c>
      <c r="C44" s="239">
        <v>812</v>
      </c>
      <c r="D44" s="275">
        <v>625.90955700524205</v>
      </c>
      <c r="E44" s="239">
        <v>434</v>
      </c>
      <c r="F44" s="239">
        <v>431</v>
      </c>
      <c r="G44" s="239">
        <v>50</v>
      </c>
      <c r="H44" s="239">
        <v>578.90955700524205</v>
      </c>
      <c r="I44" s="240">
        <v>1390.90955700524</v>
      </c>
    </row>
    <row r="45" spans="1:9" ht="13.5" customHeight="1" x14ac:dyDescent="0.25">
      <c r="A45" s="16"/>
      <c r="B45" s="238">
        <v>1987</v>
      </c>
      <c r="C45" s="239">
        <v>970</v>
      </c>
      <c r="D45" s="275">
        <v>406.43520543378401</v>
      </c>
      <c r="E45" s="239">
        <v>440</v>
      </c>
      <c r="F45" s="239">
        <v>515</v>
      </c>
      <c r="G45" s="239">
        <v>10</v>
      </c>
      <c r="H45" s="239">
        <v>321.43520543378401</v>
      </c>
      <c r="I45" s="240">
        <v>1291.4352054337801</v>
      </c>
    </row>
    <row r="46" spans="1:9" ht="15.75" customHeight="1" x14ac:dyDescent="0.25">
      <c r="A46" s="16"/>
      <c r="B46" s="241">
        <v>1988</v>
      </c>
      <c r="C46" s="242">
        <v>2446.5</v>
      </c>
      <c r="D46" s="276">
        <v>396.17006307962401</v>
      </c>
      <c r="E46" s="242">
        <v>461</v>
      </c>
      <c r="F46" s="242">
        <v>732</v>
      </c>
      <c r="G46" s="242">
        <v>10</v>
      </c>
      <c r="H46" s="242">
        <v>115.170063079624</v>
      </c>
      <c r="I46" s="243">
        <v>2561.6700630796199</v>
      </c>
    </row>
    <row r="47" spans="1:9" ht="15.75" customHeight="1" x14ac:dyDescent="0.25">
      <c r="A47" s="16"/>
      <c r="B47" s="181"/>
      <c r="C47" s="268"/>
      <c r="D47" s="177"/>
      <c r="E47" s="177"/>
      <c r="F47" s="236" t="s">
        <v>185</v>
      </c>
      <c r="G47" s="177"/>
      <c r="H47" s="177"/>
      <c r="I47" s="277">
        <v>-3.9330405282173499E-2</v>
      </c>
    </row>
    <row r="48" spans="1:9" ht="16.5" customHeight="1" x14ac:dyDescent="0.25">
      <c r="A48" s="16"/>
      <c r="B48" s="138"/>
      <c r="C48" s="139"/>
      <c r="D48" s="139"/>
      <c r="E48" s="139"/>
      <c r="F48" s="169" t="s">
        <v>186</v>
      </c>
      <c r="G48" s="139"/>
      <c r="H48" s="139"/>
      <c r="I48" s="278">
        <v>-5.7663006602716803E-2</v>
      </c>
    </row>
    <row r="49" spans="1:9" ht="14.1" customHeight="1" x14ac:dyDescent="0.25">
      <c r="A49" s="16"/>
      <c r="B49" s="251" t="s">
        <v>187</v>
      </c>
      <c r="C49" s="252">
        <v>6.1753782731137097</v>
      </c>
      <c r="D49" s="177"/>
      <c r="E49" s="177"/>
      <c r="F49" s="177"/>
      <c r="G49" s="177"/>
      <c r="H49" s="177"/>
      <c r="I49" s="178"/>
    </row>
    <row r="50" spans="1:9" ht="13.5" customHeight="1" x14ac:dyDescent="0.25">
      <c r="A50" s="16"/>
      <c r="B50" s="279" t="s">
        <v>188</v>
      </c>
      <c r="C50" s="126">
        <v>10.718181698699301</v>
      </c>
      <c r="D50" s="275"/>
      <c r="E50" s="275"/>
      <c r="F50" s="275"/>
      <c r="G50" s="275"/>
      <c r="H50" s="275"/>
      <c r="I50" s="257"/>
    </row>
    <row r="51" spans="1:9" ht="13.5" customHeight="1" x14ac:dyDescent="0.25">
      <c r="A51" s="16"/>
      <c r="B51" s="255" t="s">
        <v>58</v>
      </c>
      <c r="C51" s="239">
        <v>-4839.1000000000004</v>
      </c>
      <c r="D51" s="239">
        <v>4714.60399882818</v>
      </c>
      <c r="E51" s="239">
        <v>4975.7473564660904</v>
      </c>
      <c r="F51" s="239">
        <v>7760.1086240239902</v>
      </c>
      <c r="G51" s="239">
        <v>1192.04653984845</v>
      </c>
      <c r="H51" s="239">
        <v>738.19619142184195</v>
      </c>
      <c r="I51" s="257"/>
    </row>
    <row r="52" spans="1:9" ht="15.75" customHeight="1" x14ac:dyDescent="0.25">
      <c r="A52" s="16"/>
      <c r="B52" s="258"/>
      <c r="C52" s="239"/>
      <c r="D52" s="242"/>
      <c r="E52" s="141"/>
      <c r="F52" s="242"/>
      <c r="G52" s="242"/>
      <c r="H52" s="239"/>
      <c r="I52" s="257"/>
    </row>
    <row r="53" spans="1:9" ht="14.25" customHeight="1" x14ac:dyDescent="0.25">
      <c r="A53" s="16"/>
      <c r="B53" s="102"/>
      <c r="C53" s="158"/>
      <c r="D53" s="260">
        <v>9947.5</v>
      </c>
      <c r="E53" s="236" t="s">
        <v>189</v>
      </c>
      <c r="F53" s="261"/>
      <c r="G53" s="262"/>
      <c r="H53" s="258"/>
      <c r="I53" s="257"/>
    </row>
    <row r="54" spans="1:9" ht="13.7" customHeight="1" x14ac:dyDescent="0.25">
      <c r="A54" s="16"/>
      <c r="B54" s="259"/>
      <c r="C54" s="158"/>
      <c r="D54" s="263">
        <v>8952.2000000000007</v>
      </c>
      <c r="E54" s="148" t="s">
        <v>190</v>
      </c>
      <c r="F54" s="264"/>
      <c r="G54" s="265"/>
      <c r="H54" s="189"/>
      <c r="I54" s="280"/>
    </row>
    <row r="55" spans="1:9" ht="15.75" customHeight="1" x14ac:dyDescent="0.25">
      <c r="A55" s="16"/>
      <c r="B55" s="156"/>
      <c r="C55" s="158"/>
      <c r="D55" s="266">
        <v>18899.7</v>
      </c>
      <c r="E55" s="140" t="s">
        <v>191</v>
      </c>
      <c r="F55" s="141"/>
      <c r="G55" s="124"/>
      <c r="H55" s="156"/>
      <c r="I55" s="158"/>
    </row>
    <row r="56" spans="1:9" ht="14.1" customHeight="1" x14ac:dyDescent="0.25">
      <c r="A56" s="16"/>
      <c r="B56" s="156"/>
      <c r="C56" s="158"/>
      <c r="D56" s="260">
        <v>9690.3513552942804</v>
      </c>
      <c r="E56" s="267" t="s">
        <v>192</v>
      </c>
      <c r="F56" s="254"/>
      <c r="G56" s="137"/>
      <c r="H56" s="156"/>
      <c r="I56" s="158"/>
    </row>
    <row r="57" spans="1:9" ht="13.5" customHeight="1" x14ac:dyDescent="0.25">
      <c r="A57" s="16"/>
      <c r="B57" s="156"/>
      <c r="C57" s="158"/>
      <c r="D57" s="258">
        <v>4944.8999999999996</v>
      </c>
      <c r="E57" s="148" t="s">
        <v>193</v>
      </c>
      <c r="F57" s="12"/>
      <c r="G57" s="199"/>
      <c r="H57" s="156"/>
      <c r="I57" s="158"/>
    </row>
    <row r="58" spans="1:9" ht="13.5" customHeight="1" x14ac:dyDescent="0.25">
      <c r="A58" s="16"/>
      <c r="B58" s="156"/>
      <c r="C58" s="158"/>
      <c r="D58" s="263">
        <v>2451.4</v>
      </c>
      <c r="E58" s="159" t="s">
        <v>194</v>
      </c>
      <c r="F58" s="119"/>
      <c r="G58" s="199"/>
      <c r="H58" s="258"/>
      <c r="I58" s="158"/>
    </row>
    <row r="59" spans="1:9" ht="15.75" customHeight="1" x14ac:dyDescent="0.25">
      <c r="A59" s="168"/>
      <c r="B59" s="138"/>
      <c r="C59" s="142"/>
      <c r="D59" s="266">
        <v>17086.6513552943</v>
      </c>
      <c r="E59" s="169" t="s">
        <v>195</v>
      </c>
      <c r="F59" s="139"/>
      <c r="G59" s="124"/>
      <c r="H59" s="138"/>
      <c r="I59" s="142"/>
    </row>
  </sheetData>
  <pageMargins left="0.93" right="0.7" top="0.13" bottom="0.13" header="0.3" footer="0.3"/>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52"/>
  <sheetViews>
    <sheetView showGridLines="0" workbookViewId="0"/>
  </sheetViews>
  <sheetFormatPr defaultColWidth="8.85546875" defaultRowHeight="15" customHeight="1" x14ac:dyDescent="0.25"/>
  <cols>
    <col min="1" max="1" width="5" style="281" customWidth="1"/>
    <col min="2" max="10" width="9.140625" style="281" customWidth="1"/>
    <col min="11" max="11" width="8.85546875" style="281" customWidth="1"/>
    <col min="12" max="16384" width="8.85546875" style="281"/>
  </cols>
  <sheetData>
    <row r="1" spans="1:10" ht="15" customHeight="1" x14ac:dyDescent="0.25">
      <c r="A1" s="8"/>
      <c r="B1" s="9"/>
      <c r="C1" s="9"/>
      <c r="D1" s="9"/>
      <c r="E1" s="9"/>
      <c r="F1" s="9"/>
      <c r="G1" s="9"/>
      <c r="H1" s="9"/>
      <c r="I1" s="9"/>
      <c r="J1" s="10"/>
    </row>
    <row r="2" spans="1:10" ht="15" customHeight="1" x14ac:dyDescent="0.25">
      <c r="A2" s="11"/>
      <c r="B2" s="12"/>
      <c r="C2" s="12"/>
      <c r="D2" s="12"/>
      <c r="E2" s="12"/>
      <c r="F2" s="12"/>
      <c r="G2" s="12"/>
      <c r="H2" s="12"/>
      <c r="I2" s="12"/>
      <c r="J2" s="14"/>
    </row>
    <row r="3" spans="1:10" ht="15" customHeight="1" x14ac:dyDescent="0.25">
      <c r="A3" s="11"/>
      <c r="B3" s="12"/>
      <c r="C3" s="12"/>
      <c r="D3" s="12"/>
      <c r="E3" s="12"/>
      <c r="F3" s="12"/>
      <c r="G3" s="12"/>
      <c r="H3" s="12"/>
      <c r="I3" s="12"/>
      <c r="J3" s="14"/>
    </row>
    <row r="4" spans="1:10" ht="15" customHeight="1" x14ac:dyDescent="0.25">
      <c r="A4" s="11"/>
      <c r="B4" s="12"/>
      <c r="C4" s="12"/>
      <c r="D4" s="12"/>
      <c r="E4" s="12"/>
      <c r="F4" s="12"/>
      <c r="G4" s="12"/>
      <c r="H4" s="12"/>
      <c r="I4" s="12"/>
      <c r="J4" s="14"/>
    </row>
    <row r="5" spans="1:10" ht="15" customHeight="1" x14ac:dyDescent="0.25">
      <c r="A5" s="11"/>
      <c r="B5" s="12"/>
      <c r="C5" s="12"/>
      <c r="D5" s="12"/>
      <c r="E5" s="12"/>
      <c r="F5" s="12"/>
      <c r="G5" s="12"/>
      <c r="H5" s="12"/>
      <c r="I5" s="12"/>
      <c r="J5" s="14"/>
    </row>
    <row r="6" spans="1:10" ht="15" customHeight="1" x14ac:dyDescent="0.25">
      <c r="A6" s="11"/>
      <c r="B6" s="12"/>
      <c r="C6" s="12"/>
      <c r="D6" s="12"/>
      <c r="E6" s="12"/>
      <c r="F6" s="12"/>
      <c r="G6" s="12"/>
      <c r="H6" s="12"/>
      <c r="I6" s="12"/>
      <c r="J6" s="14"/>
    </row>
    <row r="7" spans="1:10" ht="15" customHeight="1" x14ac:dyDescent="0.25">
      <c r="A7" s="11"/>
      <c r="B7" s="12"/>
      <c r="C7" s="12"/>
      <c r="D7" s="12"/>
      <c r="E7" s="12"/>
      <c r="F7" s="12"/>
      <c r="G7" s="12"/>
      <c r="H7" s="12"/>
      <c r="I7" s="12"/>
      <c r="J7" s="14"/>
    </row>
    <row r="8" spans="1:10" ht="15" customHeight="1" x14ac:dyDescent="0.25">
      <c r="A8" s="11"/>
      <c r="B8" s="12"/>
      <c r="C8" s="12"/>
      <c r="D8" s="12"/>
      <c r="E8" s="12"/>
      <c r="F8" s="12"/>
      <c r="G8" s="12"/>
      <c r="H8" s="12"/>
      <c r="I8" s="12"/>
      <c r="J8" s="14"/>
    </row>
    <row r="9" spans="1:10" ht="15" customHeight="1" x14ac:dyDescent="0.25">
      <c r="A9" s="11"/>
      <c r="B9" s="12"/>
      <c r="C9" s="12"/>
      <c r="D9" s="12"/>
      <c r="E9" s="12"/>
      <c r="F9" s="12"/>
      <c r="G9" s="12"/>
      <c r="H9" s="12"/>
      <c r="I9" s="12"/>
      <c r="J9" s="14"/>
    </row>
    <row r="10" spans="1:10" ht="15" customHeight="1" x14ac:dyDescent="0.25">
      <c r="A10" s="11"/>
      <c r="B10" s="12"/>
      <c r="C10" s="12"/>
      <c r="D10" s="12"/>
      <c r="E10" s="12"/>
      <c r="F10" s="12"/>
      <c r="G10" s="12"/>
      <c r="H10" s="12"/>
      <c r="I10" s="12"/>
      <c r="J10" s="14"/>
    </row>
    <row r="11" spans="1:10" ht="15" customHeight="1" x14ac:dyDescent="0.25">
      <c r="A11" s="11"/>
      <c r="B11" s="12"/>
      <c r="C11" s="12"/>
      <c r="D11" s="12"/>
      <c r="E11" s="12"/>
      <c r="F11" s="12"/>
      <c r="G11" s="12"/>
      <c r="H11" s="12"/>
      <c r="I11" s="12"/>
      <c r="J11" s="14"/>
    </row>
    <row r="12" spans="1:10" ht="15" customHeight="1" x14ac:dyDescent="0.25">
      <c r="A12" s="11"/>
      <c r="B12" s="12"/>
      <c r="C12" s="12"/>
      <c r="D12" s="12"/>
      <c r="E12" s="12"/>
      <c r="F12" s="12"/>
      <c r="G12" s="12"/>
      <c r="H12" s="12"/>
      <c r="I12" s="12"/>
      <c r="J12" s="14"/>
    </row>
    <row r="13" spans="1:10" ht="15" customHeight="1" x14ac:dyDescent="0.25">
      <c r="A13" s="11"/>
      <c r="B13" s="12"/>
      <c r="C13" s="12"/>
      <c r="D13" s="12"/>
      <c r="E13" s="12"/>
      <c r="F13" s="12"/>
      <c r="G13" s="12"/>
      <c r="H13" s="12"/>
      <c r="I13" s="12"/>
      <c r="J13" s="14"/>
    </row>
    <row r="14" spans="1:10" ht="15" customHeight="1" x14ac:dyDescent="0.25">
      <c r="A14" s="11"/>
      <c r="B14" s="12"/>
      <c r="C14" s="12"/>
      <c r="D14" s="12"/>
      <c r="E14" s="12"/>
      <c r="F14" s="12"/>
      <c r="G14" s="12"/>
      <c r="H14" s="12"/>
      <c r="I14" s="12"/>
      <c r="J14" s="14"/>
    </row>
    <row r="15" spans="1:10" ht="15" customHeight="1" x14ac:dyDescent="0.25">
      <c r="A15" s="11"/>
      <c r="B15" s="12"/>
      <c r="C15" s="12"/>
      <c r="D15" s="12"/>
      <c r="E15" s="12"/>
      <c r="F15" s="12"/>
      <c r="G15" s="12"/>
      <c r="H15" s="12"/>
      <c r="I15" s="12"/>
      <c r="J15" s="14"/>
    </row>
    <row r="16" spans="1:10" ht="15" customHeight="1" x14ac:dyDescent="0.25">
      <c r="A16" s="11"/>
      <c r="B16" s="12"/>
      <c r="C16" s="12"/>
      <c r="D16" s="12"/>
      <c r="E16" s="12"/>
      <c r="F16" s="12"/>
      <c r="G16" s="12"/>
      <c r="H16" s="12"/>
      <c r="I16" s="12"/>
      <c r="J16" s="14"/>
    </row>
    <row r="17" spans="1:10" ht="15" customHeight="1" x14ac:dyDescent="0.25">
      <c r="A17" s="11"/>
      <c r="B17" s="12"/>
      <c r="C17" s="12"/>
      <c r="D17" s="12"/>
      <c r="E17" s="12"/>
      <c r="F17" s="12"/>
      <c r="G17" s="12"/>
      <c r="H17" s="12"/>
      <c r="I17" s="12"/>
      <c r="J17" s="14"/>
    </row>
    <row r="18" spans="1:10" ht="15" customHeight="1" x14ac:dyDescent="0.25">
      <c r="A18" s="11"/>
      <c r="B18" s="12"/>
      <c r="C18" s="12"/>
      <c r="D18" s="12"/>
      <c r="E18" s="12"/>
      <c r="F18" s="12"/>
      <c r="G18" s="12"/>
      <c r="H18" s="12"/>
      <c r="I18" s="12"/>
      <c r="J18" s="14"/>
    </row>
    <row r="19" spans="1:10" ht="15" customHeight="1" x14ac:dyDescent="0.25">
      <c r="A19" s="11"/>
      <c r="B19" s="12"/>
      <c r="C19" s="12"/>
      <c r="D19" s="12"/>
      <c r="E19" s="12"/>
      <c r="F19" s="12"/>
      <c r="G19" s="12"/>
      <c r="H19" s="12"/>
      <c r="I19" s="12"/>
      <c r="J19" s="14"/>
    </row>
    <row r="20" spans="1:10" ht="15" customHeight="1" x14ac:dyDescent="0.25">
      <c r="A20" s="11"/>
      <c r="B20" s="12"/>
      <c r="C20" s="12"/>
      <c r="D20" s="12"/>
      <c r="E20" s="12"/>
      <c r="F20" s="12"/>
      <c r="G20" s="12"/>
      <c r="H20" s="12"/>
      <c r="I20" s="12"/>
      <c r="J20" s="14"/>
    </row>
    <row r="21" spans="1:10" ht="15" customHeight="1" x14ac:dyDescent="0.25">
      <c r="A21" s="11"/>
      <c r="B21" s="12"/>
      <c r="C21" s="12"/>
      <c r="D21" s="12"/>
      <c r="E21" s="12"/>
      <c r="F21" s="12"/>
      <c r="G21" s="12"/>
      <c r="H21" s="12"/>
      <c r="I21" s="12"/>
      <c r="J21" s="14"/>
    </row>
    <row r="22" spans="1:10" ht="15" customHeight="1" x14ac:dyDescent="0.25">
      <c r="A22" s="11"/>
      <c r="B22" s="12"/>
      <c r="C22" s="12"/>
      <c r="D22" s="12"/>
      <c r="E22" s="12"/>
      <c r="F22" s="12"/>
      <c r="G22" s="12"/>
      <c r="H22" s="12"/>
      <c r="I22" s="12"/>
      <c r="J22" s="14"/>
    </row>
    <row r="23" spans="1:10" ht="15" customHeight="1" x14ac:dyDescent="0.25">
      <c r="A23" s="11"/>
      <c r="B23" s="12"/>
      <c r="C23" s="12"/>
      <c r="D23" s="12"/>
      <c r="E23" s="12"/>
      <c r="F23" s="12"/>
      <c r="G23" s="12"/>
      <c r="H23" s="12"/>
      <c r="I23" s="12"/>
      <c r="J23" s="14"/>
    </row>
    <row r="24" spans="1:10" ht="15" customHeight="1" x14ac:dyDescent="0.25">
      <c r="A24" s="11"/>
      <c r="B24" s="12"/>
      <c r="C24" s="12"/>
      <c r="D24" s="12"/>
      <c r="E24" s="12"/>
      <c r="F24" s="12"/>
      <c r="G24" s="12"/>
      <c r="H24" s="12"/>
      <c r="I24" s="12"/>
      <c r="J24" s="14"/>
    </row>
    <row r="25" spans="1:10" ht="15" customHeight="1" x14ac:dyDescent="0.25">
      <c r="A25" s="11"/>
      <c r="B25" s="12"/>
      <c r="C25" s="12"/>
      <c r="D25" s="12"/>
      <c r="E25" s="12"/>
      <c r="F25" s="12"/>
      <c r="G25" s="12"/>
      <c r="H25" s="12"/>
      <c r="I25" s="12"/>
      <c r="J25" s="14"/>
    </row>
    <row r="26" spans="1:10" ht="15" customHeight="1" x14ac:dyDescent="0.25">
      <c r="A26" s="11"/>
      <c r="B26" s="12"/>
      <c r="C26" s="12"/>
      <c r="D26" s="12"/>
      <c r="E26" s="12"/>
      <c r="F26" s="12"/>
      <c r="G26" s="12"/>
      <c r="H26" s="12"/>
      <c r="I26" s="12"/>
      <c r="J26" s="14"/>
    </row>
    <row r="27" spans="1:10" ht="15" customHeight="1" x14ac:dyDescent="0.25">
      <c r="A27" s="11"/>
      <c r="B27" s="12"/>
      <c r="C27" s="12"/>
      <c r="D27" s="12"/>
      <c r="E27" s="12"/>
      <c r="F27" s="12"/>
      <c r="G27" s="12"/>
      <c r="H27" s="12"/>
      <c r="I27" s="12"/>
      <c r="J27" s="14"/>
    </row>
    <row r="28" spans="1:10" ht="15" customHeight="1" x14ac:dyDescent="0.25">
      <c r="A28" s="11"/>
      <c r="B28" s="12"/>
      <c r="C28" s="12"/>
      <c r="D28" s="12"/>
      <c r="E28" s="12"/>
      <c r="F28" s="12"/>
      <c r="G28" s="12"/>
      <c r="H28" s="12"/>
      <c r="I28" s="12"/>
      <c r="J28" s="14"/>
    </row>
    <row r="29" spans="1:10" ht="15" customHeight="1" x14ac:dyDescent="0.25">
      <c r="A29" s="11"/>
      <c r="B29" s="12"/>
      <c r="C29" s="12"/>
      <c r="D29" s="12"/>
      <c r="E29" s="12"/>
      <c r="F29" s="12"/>
      <c r="G29" s="12"/>
      <c r="H29" s="12"/>
      <c r="I29" s="12"/>
      <c r="J29" s="14"/>
    </row>
    <row r="30" spans="1:10" ht="15" customHeight="1" x14ac:dyDescent="0.25">
      <c r="A30" s="11"/>
      <c r="B30" s="12"/>
      <c r="C30" s="12"/>
      <c r="D30" s="12"/>
      <c r="E30" s="12"/>
      <c r="F30" s="12"/>
      <c r="G30" s="12"/>
      <c r="H30" s="12"/>
      <c r="I30" s="12"/>
      <c r="J30" s="14"/>
    </row>
    <row r="31" spans="1:10" ht="15" customHeight="1" x14ac:dyDescent="0.25">
      <c r="A31" s="11"/>
      <c r="B31" s="12"/>
      <c r="C31" s="12"/>
      <c r="D31" s="12"/>
      <c r="E31" s="12"/>
      <c r="F31" s="12"/>
      <c r="G31" s="12"/>
      <c r="H31" s="12"/>
      <c r="I31" s="12"/>
      <c r="J31" s="14"/>
    </row>
    <row r="32" spans="1:10" ht="15" customHeight="1" x14ac:dyDescent="0.25">
      <c r="A32" s="11"/>
      <c r="B32" s="12"/>
      <c r="C32" s="12"/>
      <c r="D32" s="12"/>
      <c r="E32" s="12"/>
      <c r="F32" s="12"/>
      <c r="G32" s="12"/>
      <c r="H32" s="12"/>
      <c r="I32" s="12"/>
      <c r="J32" s="14"/>
    </row>
    <row r="33" spans="1:10" ht="15" customHeight="1" x14ac:dyDescent="0.25">
      <c r="A33" s="11"/>
      <c r="B33" s="12"/>
      <c r="C33" s="12"/>
      <c r="D33" s="12"/>
      <c r="E33" s="12"/>
      <c r="F33" s="12"/>
      <c r="G33" s="12"/>
      <c r="H33" s="12"/>
      <c r="I33" s="12"/>
      <c r="J33" s="14"/>
    </row>
    <row r="34" spans="1:10" ht="15" customHeight="1" x14ac:dyDescent="0.25">
      <c r="A34" s="11"/>
      <c r="B34" s="12"/>
      <c r="C34" s="12"/>
      <c r="D34" s="12"/>
      <c r="E34" s="12"/>
      <c r="F34" s="12"/>
      <c r="G34" s="12"/>
      <c r="H34" s="12"/>
      <c r="I34" s="12"/>
      <c r="J34" s="14"/>
    </row>
    <row r="35" spans="1:10" ht="15" customHeight="1" x14ac:dyDescent="0.25">
      <c r="A35" s="11"/>
      <c r="B35" s="12"/>
      <c r="C35" s="12"/>
      <c r="D35" s="12"/>
      <c r="E35" s="12"/>
      <c r="F35" s="12"/>
      <c r="G35" s="12"/>
      <c r="H35" s="12"/>
      <c r="I35" s="12"/>
      <c r="J35" s="14"/>
    </row>
    <row r="36" spans="1:10" ht="15" customHeight="1" x14ac:dyDescent="0.25">
      <c r="A36" s="11"/>
      <c r="B36" s="12"/>
      <c r="C36" s="12"/>
      <c r="D36" s="12"/>
      <c r="E36" s="12"/>
      <c r="F36" s="12"/>
      <c r="G36" s="12"/>
      <c r="H36" s="12"/>
      <c r="I36" s="12"/>
      <c r="J36" s="14"/>
    </row>
    <row r="37" spans="1:10" ht="15" customHeight="1" x14ac:dyDescent="0.25">
      <c r="A37" s="11"/>
      <c r="B37" s="12"/>
      <c r="C37" s="12"/>
      <c r="D37" s="12"/>
      <c r="E37" s="12"/>
      <c r="F37" s="12"/>
      <c r="G37" s="12"/>
      <c r="H37" s="12"/>
      <c r="I37" s="12"/>
      <c r="J37" s="14"/>
    </row>
    <row r="38" spans="1:10" ht="15" customHeight="1" x14ac:dyDescent="0.25">
      <c r="A38" s="11"/>
      <c r="B38" s="12"/>
      <c r="C38" s="12"/>
      <c r="D38" s="12"/>
      <c r="E38" s="12"/>
      <c r="F38" s="12"/>
      <c r="G38" s="12"/>
      <c r="H38" s="12"/>
      <c r="I38" s="12"/>
      <c r="J38" s="14"/>
    </row>
    <row r="39" spans="1:10" ht="15" customHeight="1" x14ac:dyDescent="0.25">
      <c r="A39" s="11"/>
      <c r="B39" s="12"/>
      <c r="C39" s="12"/>
      <c r="D39" s="12"/>
      <c r="E39" s="12"/>
      <c r="F39" s="12"/>
      <c r="G39" s="12"/>
      <c r="H39" s="12"/>
      <c r="I39" s="12"/>
      <c r="J39" s="14"/>
    </row>
    <row r="40" spans="1:10" ht="15" customHeight="1" x14ac:dyDescent="0.25">
      <c r="A40" s="11"/>
      <c r="B40" s="12"/>
      <c r="C40" s="12"/>
      <c r="D40" s="12"/>
      <c r="E40" s="12"/>
      <c r="F40" s="12"/>
      <c r="G40" s="12"/>
      <c r="H40" s="12"/>
      <c r="I40" s="12"/>
      <c r="J40" s="14"/>
    </row>
    <row r="41" spans="1:10" ht="15" customHeight="1" x14ac:dyDescent="0.25">
      <c r="A41" s="11"/>
      <c r="B41" s="12"/>
      <c r="C41" s="12"/>
      <c r="D41" s="12"/>
      <c r="E41" s="12"/>
      <c r="F41" s="12"/>
      <c r="G41" s="12"/>
      <c r="H41" s="12"/>
      <c r="I41" s="12"/>
      <c r="J41" s="14"/>
    </row>
    <row r="42" spans="1:10" ht="15" customHeight="1" x14ac:dyDescent="0.25">
      <c r="A42" s="11"/>
      <c r="B42" s="12"/>
      <c r="C42" s="12"/>
      <c r="D42" s="12"/>
      <c r="E42" s="12"/>
      <c r="F42" s="12"/>
      <c r="G42" s="12"/>
      <c r="H42" s="12"/>
      <c r="I42" s="12"/>
      <c r="J42" s="14"/>
    </row>
    <row r="43" spans="1:10" ht="15" customHeight="1" x14ac:dyDescent="0.25">
      <c r="A43" s="11"/>
      <c r="B43" s="12"/>
      <c r="C43" s="12"/>
      <c r="D43" s="12"/>
      <c r="E43" s="12"/>
      <c r="F43" s="12"/>
      <c r="G43" s="12"/>
      <c r="H43" s="12"/>
      <c r="I43" s="12"/>
      <c r="J43" s="14"/>
    </row>
    <row r="44" spans="1:10" ht="15" customHeight="1" x14ac:dyDescent="0.25">
      <c r="A44" s="11"/>
      <c r="B44" s="12"/>
      <c r="C44" s="12"/>
      <c r="D44" s="12"/>
      <c r="E44" s="12"/>
      <c r="F44" s="12"/>
      <c r="G44" s="12"/>
      <c r="H44" s="12"/>
      <c r="I44" s="12"/>
      <c r="J44" s="14"/>
    </row>
    <row r="45" spans="1:10" ht="15" customHeight="1" x14ac:dyDescent="0.25">
      <c r="A45" s="11"/>
      <c r="B45" s="12"/>
      <c r="C45" s="12"/>
      <c r="D45" s="12"/>
      <c r="E45" s="12"/>
      <c r="F45" s="12"/>
      <c r="G45" s="12"/>
      <c r="H45" s="12"/>
      <c r="I45" s="12"/>
      <c r="J45" s="14"/>
    </row>
    <row r="46" spans="1:10" ht="15" customHeight="1" x14ac:dyDescent="0.25">
      <c r="A46" s="11"/>
      <c r="B46" s="12"/>
      <c r="C46" s="12"/>
      <c r="D46" s="12"/>
      <c r="E46" s="12"/>
      <c r="F46" s="12"/>
      <c r="G46" s="12"/>
      <c r="H46" s="12"/>
      <c r="I46" s="12"/>
      <c r="J46" s="14"/>
    </row>
    <row r="47" spans="1:10" ht="15" customHeight="1" x14ac:dyDescent="0.25">
      <c r="A47" s="11"/>
      <c r="B47" s="12"/>
      <c r="C47" s="12"/>
      <c r="D47" s="12"/>
      <c r="E47" s="12"/>
      <c r="F47" s="12"/>
      <c r="G47" s="12"/>
      <c r="H47" s="12"/>
      <c r="I47" s="12"/>
      <c r="J47" s="14"/>
    </row>
    <row r="48" spans="1:10" ht="15" customHeight="1" x14ac:dyDescent="0.25">
      <c r="A48" s="11"/>
      <c r="B48" s="12"/>
      <c r="C48" s="12"/>
      <c r="D48" s="12"/>
      <c r="E48" s="12"/>
      <c r="F48" s="12"/>
      <c r="G48" s="12"/>
      <c r="H48" s="12"/>
      <c r="I48" s="12"/>
      <c r="J48" s="14"/>
    </row>
    <row r="49" spans="1:10" ht="15" customHeight="1" x14ac:dyDescent="0.25">
      <c r="A49" s="11"/>
      <c r="B49" s="12"/>
      <c r="C49" s="12"/>
      <c r="D49" s="12"/>
      <c r="E49" s="12"/>
      <c r="F49" s="12"/>
      <c r="G49" s="12"/>
      <c r="H49" s="12"/>
      <c r="I49" s="12"/>
      <c r="J49" s="14"/>
    </row>
    <row r="50" spans="1:10" ht="15" customHeight="1" x14ac:dyDescent="0.25">
      <c r="A50" s="11"/>
      <c r="B50" s="12"/>
      <c r="C50" s="12"/>
      <c r="D50" s="12"/>
      <c r="E50" s="12"/>
      <c r="F50" s="12"/>
      <c r="G50" s="12"/>
      <c r="H50" s="12"/>
      <c r="I50" s="12"/>
      <c r="J50" s="14"/>
    </row>
    <row r="51" spans="1:10" ht="15" customHeight="1" x14ac:dyDescent="0.25">
      <c r="A51" s="11"/>
      <c r="B51" s="12"/>
      <c r="C51" s="12"/>
      <c r="D51" s="12"/>
      <c r="E51" s="12"/>
      <c r="F51" s="12"/>
      <c r="G51" s="12"/>
      <c r="H51" s="12"/>
      <c r="I51" s="12"/>
      <c r="J51" s="14"/>
    </row>
    <row r="52" spans="1:10" ht="15" customHeight="1" x14ac:dyDescent="0.25">
      <c r="A52" s="58"/>
      <c r="B52" s="59"/>
      <c r="C52" s="59"/>
      <c r="D52" s="59"/>
      <c r="E52" s="59"/>
      <c r="F52" s="59"/>
      <c r="G52" s="59"/>
      <c r="H52" s="59"/>
      <c r="I52" s="59"/>
      <c r="J52" s="87"/>
    </row>
  </sheetData>
  <pageMargins left="0.91" right="0.22" top="0.26" bottom="0.26" header="0.3" footer="0.13"/>
  <pageSetup orientation="portrait"/>
  <headerFooter>
    <oddFooter>&amp;C&amp;"Helvetica Neue,Regular"&amp;12&amp;K000000&amp;P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1"/>
  <sheetViews>
    <sheetView showGridLines="0" workbookViewId="0">
      <selection activeCell="U7" sqref="U7"/>
    </sheetView>
  </sheetViews>
  <sheetFormatPr defaultColWidth="8.85546875" defaultRowHeight="15" customHeight="1" x14ac:dyDescent="0.25"/>
  <cols>
    <col min="1" max="1" width="9.140625" style="282" customWidth="1"/>
    <col min="2" max="2" width="35.42578125" style="282" customWidth="1"/>
    <col min="3" max="3" width="14.42578125" style="282" customWidth="1"/>
    <col min="4" max="4" width="14.140625" style="282" customWidth="1"/>
    <col min="5" max="5" width="10.28515625" style="282" customWidth="1"/>
    <col min="6" max="6" width="2.28515625" style="282" customWidth="1"/>
    <col min="7" max="7" width="9.42578125" style="282" customWidth="1"/>
    <col min="8" max="8" width="14.7109375" style="282" customWidth="1"/>
    <col min="9" max="9" width="10.140625" style="282" customWidth="1"/>
    <col min="10" max="10" width="9.7109375" style="282" customWidth="1"/>
    <col min="11" max="11" width="3" style="282" customWidth="1"/>
    <col min="12" max="13" width="9.140625" style="282" customWidth="1"/>
    <col min="14" max="14" width="8.85546875" style="282" customWidth="1"/>
    <col min="15" max="16384" width="8.85546875" style="282"/>
  </cols>
  <sheetData>
    <row r="1" spans="1:13" ht="13.5" customHeight="1" x14ac:dyDescent="0.25">
      <c r="A1" s="8"/>
      <c r="B1" s="9"/>
      <c r="C1" s="9"/>
      <c r="D1" s="9"/>
      <c r="E1" s="9"/>
      <c r="F1" s="9"/>
      <c r="G1" s="9"/>
      <c r="H1" s="9"/>
      <c r="I1" s="9"/>
      <c r="J1" s="9"/>
      <c r="K1" s="9"/>
      <c r="L1" s="9"/>
      <c r="M1" s="10"/>
    </row>
    <row r="2" spans="1:13" ht="21" customHeight="1" x14ac:dyDescent="0.35">
      <c r="A2" s="11"/>
      <c r="B2" s="12"/>
      <c r="C2" s="12"/>
      <c r="D2" s="231" t="s">
        <v>27</v>
      </c>
      <c r="E2" s="12"/>
      <c r="F2" s="12"/>
      <c r="G2" s="12"/>
      <c r="H2" s="12"/>
      <c r="I2" s="12"/>
      <c r="J2" s="12"/>
      <c r="K2" s="12"/>
      <c r="L2" s="12"/>
      <c r="M2" s="14"/>
    </row>
    <row r="3" spans="1:13" ht="15.75" customHeight="1" x14ac:dyDescent="0.25">
      <c r="A3" s="11"/>
      <c r="B3" s="15"/>
      <c r="C3" s="15"/>
      <c r="D3" s="15"/>
      <c r="E3" s="15"/>
      <c r="F3" s="15"/>
      <c r="G3" s="15"/>
      <c r="H3" s="15"/>
      <c r="I3" s="15"/>
      <c r="J3" s="15"/>
      <c r="K3" s="12"/>
      <c r="L3" s="12"/>
      <c r="M3" s="14"/>
    </row>
    <row r="4" spans="1:13" ht="24" customHeight="1" x14ac:dyDescent="0.35">
      <c r="A4" s="16"/>
      <c r="B4" s="90" t="s">
        <v>199</v>
      </c>
      <c r="C4" s="283"/>
      <c r="D4" s="91"/>
      <c r="E4" s="91"/>
      <c r="F4" s="91"/>
      <c r="G4" s="284"/>
      <c r="H4" s="284"/>
      <c r="I4" s="285" t="s">
        <v>200</v>
      </c>
      <c r="J4" s="65"/>
      <c r="K4" s="21"/>
      <c r="L4" s="12"/>
      <c r="M4" s="14"/>
    </row>
    <row r="5" spans="1:13" ht="14.1" customHeight="1" x14ac:dyDescent="0.25">
      <c r="A5" s="16"/>
      <c r="B5" s="135"/>
      <c r="C5" s="286"/>
      <c r="D5" s="254"/>
      <c r="E5" s="287"/>
      <c r="F5" s="287"/>
      <c r="G5" s="182" t="s">
        <v>201</v>
      </c>
      <c r="H5" s="287"/>
      <c r="I5" s="287"/>
      <c r="J5" s="183" t="s">
        <v>202</v>
      </c>
      <c r="K5" s="21"/>
      <c r="L5" s="12"/>
      <c r="M5" s="14"/>
    </row>
    <row r="6" spans="1:13" ht="13.5" customHeight="1" x14ac:dyDescent="0.25">
      <c r="A6" s="16"/>
      <c r="B6" s="21"/>
      <c r="C6" s="185" t="s">
        <v>203</v>
      </c>
      <c r="D6" s="185" t="s">
        <v>204</v>
      </c>
      <c r="E6" s="185" t="s">
        <v>58</v>
      </c>
      <c r="F6" s="119"/>
      <c r="G6" s="185" t="s">
        <v>203</v>
      </c>
      <c r="H6" s="185" t="s">
        <v>204</v>
      </c>
      <c r="I6" s="185" t="s">
        <v>58</v>
      </c>
      <c r="J6" s="186" t="s">
        <v>205</v>
      </c>
      <c r="K6" s="21"/>
      <c r="L6" s="12"/>
      <c r="M6" s="14"/>
    </row>
    <row r="7" spans="1:13" ht="13.5" customHeight="1" x14ac:dyDescent="0.25">
      <c r="A7" s="16"/>
      <c r="B7" s="288" t="s">
        <v>206</v>
      </c>
      <c r="C7" s="239">
        <v>105</v>
      </c>
      <c r="D7" s="239">
        <v>2736</v>
      </c>
      <c r="E7" s="239">
        <f t="shared" ref="E7:E22" si="0">SUM(C7:D7)</f>
        <v>2841</v>
      </c>
      <c r="F7" s="289"/>
      <c r="G7" s="239">
        <f t="shared" ref="G7:G22" si="1">C7*J7</f>
        <v>8.6624999999999996</v>
      </c>
      <c r="H7" s="239">
        <f t="shared" ref="H7:H22" si="2">D7*J7</f>
        <v>225.71999999999997</v>
      </c>
      <c r="I7" s="239">
        <f t="shared" ref="I7:I22" si="3">SUM(G7:H7)</f>
        <v>234.38249999999996</v>
      </c>
      <c r="J7" s="290">
        <f>(0.07375+0.09125)/2</f>
        <v>8.249999999999999E-2</v>
      </c>
      <c r="K7" s="21"/>
      <c r="L7" s="12"/>
      <c r="M7" s="14"/>
    </row>
    <row r="8" spans="1:13" ht="13.5" customHeight="1" x14ac:dyDescent="0.25">
      <c r="A8" s="16"/>
      <c r="B8" s="288" t="s">
        <v>207</v>
      </c>
      <c r="C8" s="239">
        <v>100</v>
      </c>
      <c r="D8" s="239">
        <v>500</v>
      </c>
      <c r="E8" s="239">
        <f t="shared" si="0"/>
        <v>600</v>
      </c>
      <c r="F8" s="289"/>
      <c r="G8" s="239">
        <f t="shared" si="1"/>
        <v>10.125</v>
      </c>
      <c r="H8" s="239">
        <f t="shared" si="2"/>
        <v>50.625</v>
      </c>
      <c r="I8" s="239">
        <f t="shared" si="3"/>
        <v>60.75</v>
      </c>
      <c r="J8" s="290">
        <f>(0.1+0.1025)/2</f>
        <v>0.10125000000000001</v>
      </c>
      <c r="K8" s="21"/>
      <c r="L8" s="12"/>
      <c r="M8" s="14"/>
    </row>
    <row r="9" spans="1:13" ht="13.5" customHeight="1" x14ac:dyDescent="0.25">
      <c r="A9" s="16"/>
      <c r="B9" s="21"/>
      <c r="C9" s="239">
        <v>115</v>
      </c>
      <c r="D9" s="239">
        <v>619</v>
      </c>
      <c r="E9" s="239">
        <f t="shared" si="0"/>
        <v>734</v>
      </c>
      <c r="F9" s="289"/>
      <c r="G9" s="239">
        <f t="shared" si="1"/>
        <v>10.63175</v>
      </c>
      <c r="H9" s="239">
        <f t="shared" si="2"/>
        <v>57.226550000000003</v>
      </c>
      <c r="I9" s="239">
        <f t="shared" si="3"/>
        <v>67.8583</v>
      </c>
      <c r="J9" s="290">
        <f>(0.0761+0.1088)/2</f>
        <v>9.2450000000000004E-2</v>
      </c>
      <c r="K9" s="21"/>
      <c r="L9" s="12"/>
      <c r="M9" s="14"/>
    </row>
    <row r="10" spans="1:13" ht="13.5" customHeight="1" x14ac:dyDescent="0.25">
      <c r="A10" s="16"/>
      <c r="B10" s="21"/>
      <c r="C10" s="239"/>
      <c r="D10" s="239">
        <v>272</v>
      </c>
      <c r="E10" s="239">
        <f t="shared" si="0"/>
        <v>272</v>
      </c>
      <c r="F10" s="289"/>
      <c r="G10" s="239">
        <f t="shared" si="1"/>
        <v>0</v>
      </c>
      <c r="H10" s="239">
        <f t="shared" si="2"/>
        <v>39.820799999999998</v>
      </c>
      <c r="I10" s="239">
        <f t="shared" si="3"/>
        <v>39.820799999999998</v>
      </c>
      <c r="J10" s="290">
        <v>0.1464</v>
      </c>
      <c r="K10" s="21"/>
      <c r="L10" s="12"/>
      <c r="M10" s="14"/>
    </row>
    <row r="11" spans="1:13" ht="13.5" customHeight="1" x14ac:dyDescent="0.25">
      <c r="A11" s="16"/>
      <c r="B11" s="21"/>
      <c r="C11" s="239">
        <v>50</v>
      </c>
      <c r="D11" s="239">
        <v>615</v>
      </c>
      <c r="E11" s="239">
        <f t="shared" si="0"/>
        <v>665</v>
      </c>
      <c r="F11" s="289"/>
      <c r="G11" s="239">
        <f t="shared" si="1"/>
        <v>0</v>
      </c>
      <c r="H11" s="239">
        <f t="shared" si="2"/>
        <v>0</v>
      </c>
      <c r="I11" s="239">
        <f t="shared" si="3"/>
        <v>0</v>
      </c>
      <c r="J11" s="291"/>
      <c r="K11" s="21"/>
      <c r="L11" s="12"/>
      <c r="M11" s="14"/>
    </row>
    <row r="12" spans="1:13" ht="13.5" customHeight="1" x14ac:dyDescent="0.25">
      <c r="A12" s="16"/>
      <c r="B12" s="21"/>
      <c r="C12" s="239">
        <v>2262</v>
      </c>
      <c r="D12" s="239"/>
      <c r="E12" s="239">
        <f t="shared" si="0"/>
        <v>2262</v>
      </c>
      <c r="F12" s="289"/>
      <c r="G12" s="239">
        <f t="shared" si="1"/>
        <v>271.44</v>
      </c>
      <c r="H12" s="239">
        <f t="shared" si="2"/>
        <v>0</v>
      </c>
      <c r="I12" s="239">
        <f t="shared" si="3"/>
        <v>271.44</v>
      </c>
      <c r="J12" s="290">
        <v>0.12</v>
      </c>
      <c r="K12" s="21"/>
      <c r="L12" s="12"/>
      <c r="M12" s="14"/>
    </row>
    <row r="13" spans="1:13" ht="13.5" customHeight="1" x14ac:dyDescent="0.25">
      <c r="A13" s="16"/>
      <c r="B13" s="21"/>
      <c r="C13" s="239"/>
      <c r="D13" s="239">
        <v>1500</v>
      </c>
      <c r="E13" s="239">
        <f t="shared" si="0"/>
        <v>1500</v>
      </c>
      <c r="F13" s="289"/>
      <c r="G13" s="239">
        <f t="shared" si="1"/>
        <v>0</v>
      </c>
      <c r="H13" s="239">
        <f t="shared" si="2"/>
        <v>274.5</v>
      </c>
      <c r="I13" s="239">
        <f t="shared" si="3"/>
        <v>274.5</v>
      </c>
      <c r="J13" s="290">
        <v>0.183</v>
      </c>
      <c r="K13" s="21"/>
      <c r="L13" s="12"/>
      <c r="M13" s="14"/>
    </row>
    <row r="14" spans="1:13" ht="13.5" customHeight="1" x14ac:dyDescent="0.25">
      <c r="A14" s="16"/>
      <c r="B14" s="21"/>
      <c r="C14" s="289"/>
      <c r="D14" s="239">
        <v>3500</v>
      </c>
      <c r="E14" s="239">
        <f t="shared" si="0"/>
        <v>3500</v>
      </c>
      <c r="F14" s="289"/>
      <c r="G14" s="239">
        <f t="shared" si="1"/>
        <v>0</v>
      </c>
      <c r="H14" s="239">
        <f t="shared" si="2"/>
        <v>390.25</v>
      </c>
      <c r="I14" s="239">
        <f t="shared" si="3"/>
        <v>390.25</v>
      </c>
      <c r="J14" s="290">
        <v>0.1115</v>
      </c>
      <c r="K14" s="21"/>
      <c r="L14" s="12"/>
      <c r="M14" s="14"/>
    </row>
    <row r="15" spans="1:13" ht="13.5" customHeight="1" x14ac:dyDescent="0.25">
      <c r="A15" s="16"/>
      <c r="B15" s="21"/>
      <c r="C15" s="289"/>
      <c r="D15" s="239">
        <v>329</v>
      </c>
      <c r="E15" s="239">
        <f t="shared" si="0"/>
        <v>329</v>
      </c>
      <c r="F15" s="289"/>
      <c r="G15" s="239">
        <f t="shared" si="1"/>
        <v>0</v>
      </c>
      <c r="H15" s="239">
        <f t="shared" si="2"/>
        <v>39.479999999999997</v>
      </c>
      <c r="I15" s="239">
        <f t="shared" si="3"/>
        <v>39.479999999999997</v>
      </c>
      <c r="J15" s="290">
        <v>0.12</v>
      </c>
      <c r="K15" s="21"/>
      <c r="L15" s="12"/>
      <c r="M15" s="14"/>
    </row>
    <row r="16" spans="1:13" ht="13.5" customHeight="1" x14ac:dyDescent="0.25">
      <c r="A16" s="16"/>
      <c r="B16" s="288" t="s">
        <v>208</v>
      </c>
      <c r="C16" s="289"/>
      <c r="D16" s="239">
        <v>1072</v>
      </c>
      <c r="E16" s="239">
        <f t="shared" si="0"/>
        <v>1072</v>
      </c>
      <c r="F16" s="289"/>
      <c r="G16" s="239">
        <f t="shared" si="1"/>
        <v>0</v>
      </c>
      <c r="H16" s="239">
        <f t="shared" si="2"/>
        <v>160.79999999999998</v>
      </c>
      <c r="I16" s="239">
        <f t="shared" si="3"/>
        <v>160.79999999999998</v>
      </c>
      <c r="J16" s="290">
        <v>0.15</v>
      </c>
      <c r="K16" s="21"/>
      <c r="L16" s="12"/>
      <c r="M16" s="14"/>
    </row>
    <row r="17" spans="1:13" ht="13.5" customHeight="1" x14ac:dyDescent="0.25">
      <c r="A17" s="16"/>
      <c r="B17" s="21"/>
      <c r="C17" s="289"/>
      <c r="D17" s="239">
        <v>2185</v>
      </c>
      <c r="E17" s="239">
        <f t="shared" si="0"/>
        <v>2185</v>
      </c>
      <c r="F17" s="289"/>
      <c r="G17" s="239">
        <f t="shared" si="1"/>
        <v>0</v>
      </c>
      <c r="H17" s="239">
        <f t="shared" si="2"/>
        <v>327.75</v>
      </c>
      <c r="I17" s="239">
        <f t="shared" si="3"/>
        <v>327.75</v>
      </c>
      <c r="J17" s="290">
        <v>0.15</v>
      </c>
      <c r="K17" s="21"/>
      <c r="L17" s="12"/>
      <c r="M17" s="14"/>
    </row>
    <row r="18" spans="1:13" ht="13.5" customHeight="1" x14ac:dyDescent="0.25">
      <c r="A18" s="16"/>
      <c r="B18" s="21"/>
      <c r="C18" s="289"/>
      <c r="D18" s="239">
        <v>-224</v>
      </c>
      <c r="E18" s="239">
        <f t="shared" si="0"/>
        <v>-224</v>
      </c>
      <c r="F18" s="289"/>
      <c r="G18" s="239">
        <f t="shared" si="1"/>
        <v>0</v>
      </c>
      <c r="H18" s="239">
        <f t="shared" si="2"/>
        <v>0</v>
      </c>
      <c r="I18" s="239">
        <f t="shared" si="3"/>
        <v>0</v>
      </c>
      <c r="J18" s="290">
        <v>0</v>
      </c>
      <c r="K18" s="21"/>
      <c r="L18" s="12"/>
      <c r="M18" s="14"/>
    </row>
    <row r="19" spans="1:13" ht="13.5" customHeight="1" x14ac:dyDescent="0.25">
      <c r="A19" s="16"/>
      <c r="B19" s="21"/>
      <c r="C19" s="289"/>
      <c r="D19" s="239">
        <v>2000</v>
      </c>
      <c r="E19" s="239">
        <f t="shared" si="0"/>
        <v>2000</v>
      </c>
      <c r="F19" s="289"/>
      <c r="G19" s="239">
        <f t="shared" si="1"/>
        <v>0</v>
      </c>
      <c r="H19" s="239">
        <f t="shared" si="2"/>
        <v>273.39999999999998</v>
      </c>
      <c r="I19" s="239">
        <f t="shared" si="3"/>
        <v>273.39999999999998</v>
      </c>
      <c r="J19" s="290">
        <f>(0.124+0.1494)/2</f>
        <v>0.13669999999999999</v>
      </c>
      <c r="K19" s="21"/>
      <c r="L19" s="12"/>
      <c r="M19" s="14"/>
    </row>
    <row r="20" spans="1:13" ht="13.5" customHeight="1" x14ac:dyDescent="0.25">
      <c r="A20" s="16"/>
      <c r="B20" s="21"/>
      <c r="C20" s="292"/>
      <c r="D20" s="239">
        <v>538</v>
      </c>
      <c r="E20" s="239">
        <f t="shared" si="0"/>
        <v>538</v>
      </c>
      <c r="F20" s="289"/>
      <c r="G20" s="239">
        <f t="shared" si="1"/>
        <v>0</v>
      </c>
      <c r="H20" s="239">
        <f t="shared" si="2"/>
        <v>86.08</v>
      </c>
      <c r="I20" s="239">
        <f t="shared" si="3"/>
        <v>86.08</v>
      </c>
      <c r="J20" s="290">
        <v>0.16</v>
      </c>
      <c r="K20" s="21"/>
      <c r="L20" s="12"/>
      <c r="M20" s="14"/>
    </row>
    <row r="21" spans="1:13" ht="13.5" customHeight="1" x14ac:dyDescent="0.25">
      <c r="A21" s="16"/>
      <c r="B21" s="21"/>
      <c r="C21" s="292"/>
      <c r="D21" s="239">
        <v>4500</v>
      </c>
      <c r="E21" s="239">
        <f t="shared" si="0"/>
        <v>4500</v>
      </c>
      <c r="F21" s="289"/>
      <c r="G21" s="239">
        <f t="shared" si="1"/>
        <v>0</v>
      </c>
      <c r="H21" s="239">
        <f t="shared" si="2"/>
        <v>748.125</v>
      </c>
      <c r="I21" s="239">
        <f t="shared" si="3"/>
        <v>748.125</v>
      </c>
      <c r="J21" s="290">
        <v>0.16625000000000001</v>
      </c>
      <c r="K21" s="21"/>
      <c r="L21" s="12"/>
      <c r="M21" s="14"/>
    </row>
    <row r="22" spans="1:13" ht="13.5" customHeight="1" x14ac:dyDescent="0.25">
      <c r="A22" s="16"/>
      <c r="B22" s="21"/>
      <c r="C22" s="289"/>
      <c r="D22" s="293">
        <v>1806</v>
      </c>
      <c r="E22" s="293">
        <f t="shared" si="0"/>
        <v>1806</v>
      </c>
      <c r="F22" s="292"/>
      <c r="G22" s="293">
        <f t="shared" si="1"/>
        <v>0</v>
      </c>
      <c r="H22" s="293">
        <f t="shared" si="2"/>
        <v>300.2475</v>
      </c>
      <c r="I22" s="293">
        <f t="shared" si="3"/>
        <v>300.2475</v>
      </c>
      <c r="J22" s="294">
        <v>0.16625000000000001</v>
      </c>
      <c r="K22" s="21"/>
      <c r="L22" s="12"/>
      <c r="M22" s="14"/>
    </row>
    <row r="23" spans="1:13" ht="13.5" customHeight="1" x14ac:dyDescent="0.25">
      <c r="A23" s="16"/>
      <c r="B23" s="288" t="s">
        <v>58</v>
      </c>
      <c r="C23" s="239">
        <f>SUM(C7:C20)</f>
        <v>2632</v>
      </c>
      <c r="D23" s="239">
        <f>SUM(D7:D22)</f>
        <v>21948</v>
      </c>
      <c r="E23" s="239">
        <f>SUM(E7:E22)</f>
        <v>24580</v>
      </c>
      <c r="F23" s="289"/>
      <c r="G23" s="239">
        <f>SUM(G7:G22)</f>
        <v>300.85924999999997</v>
      </c>
      <c r="H23" s="239">
        <f>SUM(H7:H22)</f>
        <v>2974.0248499999998</v>
      </c>
      <c r="I23" s="239">
        <f>SUM(I7:I22)</f>
        <v>3274.8840999999998</v>
      </c>
      <c r="J23" s="290">
        <f>I23/(D23+C23)</f>
        <v>0.1332336899918633</v>
      </c>
      <c r="K23" s="21"/>
      <c r="L23" s="12"/>
      <c r="M23" s="14"/>
    </row>
    <row r="24" spans="1:13" ht="13.5" customHeight="1" x14ac:dyDescent="0.25">
      <c r="A24" s="16"/>
      <c r="B24" s="21"/>
      <c r="C24" s="289"/>
      <c r="D24" s="239"/>
      <c r="E24" s="239"/>
      <c r="F24" s="289"/>
      <c r="G24" s="239"/>
      <c r="H24" s="239"/>
      <c r="I24" s="239"/>
      <c r="J24" s="291"/>
      <c r="K24" s="21"/>
      <c r="L24" s="12"/>
      <c r="M24" s="295"/>
    </row>
    <row r="25" spans="1:13" ht="13.5" customHeight="1" x14ac:dyDescent="0.25">
      <c r="A25" s="16"/>
      <c r="B25" s="21"/>
      <c r="C25" s="289"/>
      <c r="D25" s="296" t="s">
        <v>209</v>
      </c>
      <c r="E25" s="239"/>
      <c r="F25" s="289"/>
      <c r="G25" s="239"/>
      <c r="H25" s="239"/>
      <c r="I25" s="293">
        <v>-1420</v>
      </c>
      <c r="J25" s="291"/>
      <c r="K25" s="21"/>
      <c r="L25" s="12"/>
      <c r="M25" s="14"/>
    </row>
    <row r="26" spans="1:13" ht="13.5" customHeight="1" x14ac:dyDescent="0.25">
      <c r="A26" s="16"/>
      <c r="B26" s="21"/>
      <c r="C26" s="289"/>
      <c r="D26" s="296" t="s">
        <v>210</v>
      </c>
      <c r="E26" s="239"/>
      <c r="F26" s="289"/>
      <c r="G26" s="239"/>
      <c r="H26" s="239"/>
      <c r="I26" s="239">
        <f>SUM(I23:I25)</f>
        <v>1854.8840999999998</v>
      </c>
      <c r="J26" s="291"/>
      <c r="K26" s="21"/>
      <c r="L26" s="12"/>
      <c r="M26" s="295"/>
    </row>
    <row r="27" spans="1:13" ht="15.75" customHeight="1" x14ac:dyDescent="0.25">
      <c r="A27" s="16"/>
      <c r="B27" s="179"/>
      <c r="C27" s="297"/>
      <c r="D27" s="298" t="s">
        <v>211</v>
      </c>
      <c r="E27" s="242"/>
      <c r="F27" s="297"/>
      <c r="G27" s="242"/>
      <c r="H27" s="242"/>
      <c r="I27" s="242">
        <v>4486.8841000000002</v>
      </c>
      <c r="J27" s="299"/>
      <c r="K27" s="21"/>
      <c r="L27" s="12"/>
      <c r="M27" s="295"/>
    </row>
    <row r="28" spans="1:13" ht="14.1" customHeight="1" x14ac:dyDescent="0.25">
      <c r="A28" s="11"/>
      <c r="B28" s="57"/>
      <c r="C28" s="300"/>
      <c r="D28" s="57"/>
      <c r="E28" s="253"/>
      <c r="F28" s="300"/>
      <c r="G28" s="253"/>
      <c r="H28" s="253"/>
      <c r="I28" s="253"/>
      <c r="J28" s="254"/>
      <c r="K28" s="12"/>
      <c r="L28" s="12"/>
      <c r="M28" s="14"/>
    </row>
    <row r="29" spans="1:13" ht="13.5" customHeight="1" x14ac:dyDescent="0.25">
      <c r="A29" s="11"/>
      <c r="B29" s="12"/>
      <c r="C29" s="12"/>
      <c r="D29" s="289"/>
      <c r="E29" s="289"/>
      <c r="F29" s="289"/>
      <c r="G29" s="289"/>
      <c r="H29" s="289"/>
      <c r="I29" s="289"/>
      <c r="J29" s="12"/>
      <c r="K29" s="12"/>
      <c r="L29" s="12"/>
      <c r="M29" s="14"/>
    </row>
    <row r="30" spans="1:13" ht="13.5" customHeight="1" x14ac:dyDescent="0.25">
      <c r="A30" s="11"/>
      <c r="B30" s="12"/>
      <c r="C30" s="289"/>
      <c r="D30" s="289"/>
      <c r="E30" s="289"/>
      <c r="F30" s="289"/>
      <c r="G30" s="289"/>
      <c r="H30" s="289"/>
      <c r="I30" s="289"/>
      <c r="J30" s="12"/>
      <c r="K30" s="12"/>
      <c r="L30" s="12"/>
      <c r="M30" s="14"/>
    </row>
    <row r="31" spans="1:13" ht="18.75" customHeight="1" x14ac:dyDescent="0.3">
      <c r="A31" s="58"/>
      <c r="B31" s="86"/>
      <c r="C31" s="301"/>
      <c r="D31" s="301"/>
      <c r="E31" s="301"/>
      <c r="F31" s="301"/>
      <c r="G31" s="301"/>
      <c r="H31" s="301"/>
      <c r="I31" s="301"/>
      <c r="J31" s="59"/>
      <c r="K31" s="59"/>
      <c r="L31" s="59"/>
      <c r="M31" s="87"/>
    </row>
  </sheetData>
  <pageMargins left="0.56999999999999995" right="0.19" top="0.5" bottom="0.75" header="0.3" footer="0.3"/>
  <pageSetup scale="105" orientation="landscape"/>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9"/>
  <sheetViews>
    <sheetView showGridLines="0" workbookViewId="0"/>
  </sheetViews>
  <sheetFormatPr defaultColWidth="8.85546875" defaultRowHeight="15" customHeight="1" x14ac:dyDescent="0.25"/>
  <cols>
    <col min="1" max="1" width="5.85546875" style="302" customWidth="1"/>
    <col min="2" max="2" width="12.42578125" style="302" customWidth="1"/>
    <col min="3" max="3" width="15.42578125" style="302" customWidth="1"/>
    <col min="4" max="4" width="12.140625" style="302" customWidth="1"/>
    <col min="5" max="5" width="13.28515625" style="302" customWidth="1"/>
    <col min="6" max="6" width="5.42578125" style="302" customWidth="1"/>
    <col min="7" max="7" width="17.42578125" style="302" customWidth="1"/>
    <col min="8" max="8" width="12.85546875" style="302" customWidth="1"/>
    <col min="9" max="12" width="9.140625" style="302" customWidth="1"/>
    <col min="13" max="13" width="8.85546875" style="302" customWidth="1"/>
    <col min="14" max="16384" width="8.85546875" style="302"/>
  </cols>
  <sheetData>
    <row r="1" spans="1:12" ht="13.5" customHeight="1" x14ac:dyDescent="0.25">
      <c r="A1" s="8"/>
      <c r="B1" s="9"/>
      <c r="C1" s="9"/>
      <c r="D1" s="9"/>
      <c r="E1" s="9"/>
      <c r="F1" s="9"/>
      <c r="G1" s="9"/>
      <c r="H1" s="9"/>
      <c r="I1" s="9"/>
      <c r="J1" s="9"/>
      <c r="K1" s="9"/>
      <c r="L1" s="10"/>
    </row>
    <row r="2" spans="1:12" ht="21" customHeight="1" x14ac:dyDescent="0.35">
      <c r="A2" s="11"/>
      <c r="B2" s="12"/>
      <c r="C2" s="12"/>
      <c r="D2" s="12"/>
      <c r="E2" s="134" t="s">
        <v>29</v>
      </c>
      <c r="F2" s="303"/>
      <c r="G2" s="12"/>
      <c r="H2" s="12"/>
      <c r="I2" s="12"/>
      <c r="J2" s="12"/>
      <c r="K2" s="12"/>
      <c r="L2" s="14"/>
    </row>
    <row r="3" spans="1:12" ht="15.75" customHeight="1" x14ac:dyDescent="0.25">
      <c r="A3" s="11"/>
      <c r="B3" s="15"/>
      <c r="C3" s="15"/>
      <c r="D3" s="15"/>
      <c r="E3" s="15"/>
      <c r="F3" s="15"/>
      <c r="G3" s="15"/>
      <c r="H3" s="15"/>
      <c r="I3" s="12"/>
      <c r="J3" s="12"/>
      <c r="K3" s="12"/>
      <c r="L3" s="14"/>
    </row>
    <row r="4" spans="1:12" ht="24" customHeight="1" x14ac:dyDescent="0.35">
      <c r="A4" s="16"/>
      <c r="B4" s="90" t="s">
        <v>212</v>
      </c>
      <c r="C4" s="91"/>
      <c r="D4" s="91"/>
      <c r="E4" s="91"/>
      <c r="F4" s="91"/>
      <c r="G4" s="304"/>
      <c r="H4" s="305" t="s">
        <v>213</v>
      </c>
      <c r="I4" s="21"/>
      <c r="J4" s="12"/>
      <c r="K4" s="12"/>
      <c r="L4" s="14"/>
    </row>
    <row r="5" spans="1:12" ht="14.1" customHeight="1" x14ac:dyDescent="0.25">
      <c r="A5" s="16"/>
      <c r="B5" s="135"/>
      <c r="C5" s="57"/>
      <c r="D5" s="182" t="s">
        <v>214</v>
      </c>
      <c r="E5" s="182" t="s">
        <v>215</v>
      </c>
      <c r="F5" s="254"/>
      <c r="G5" s="57"/>
      <c r="H5" s="137"/>
      <c r="I5" s="21"/>
      <c r="J5" s="12"/>
      <c r="K5" s="12"/>
      <c r="L5" s="14"/>
    </row>
    <row r="6" spans="1:12" ht="13.5" customHeight="1" x14ac:dyDescent="0.25">
      <c r="A6" s="16"/>
      <c r="B6" s="184" t="s">
        <v>216</v>
      </c>
      <c r="C6" s="185" t="s">
        <v>217</v>
      </c>
      <c r="D6" s="185" t="s">
        <v>218</v>
      </c>
      <c r="E6" s="185" t="s">
        <v>219</v>
      </c>
      <c r="F6" s="107"/>
      <c r="G6" s="12"/>
      <c r="H6" s="199"/>
      <c r="I6" s="21"/>
      <c r="J6" s="12"/>
      <c r="K6" s="12"/>
      <c r="L6" s="14"/>
    </row>
    <row r="7" spans="1:12" ht="13.5" customHeight="1" x14ac:dyDescent="0.25">
      <c r="A7" s="16"/>
      <c r="B7" s="306">
        <v>32548</v>
      </c>
      <c r="C7" s="239">
        <v>28697</v>
      </c>
      <c r="D7" s="239"/>
      <c r="E7" s="12"/>
      <c r="F7" s="296" t="s">
        <v>220</v>
      </c>
      <c r="G7" s="12"/>
      <c r="H7" s="199"/>
      <c r="I7" s="21"/>
      <c r="J7" s="12"/>
      <c r="K7" s="12"/>
      <c r="L7" s="14"/>
    </row>
    <row r="8" spans="1:12" ht="13.5" customHeight="1" x14ac:dyDescent="0.25">
      <c r="A8" s="16"/>
      <c r="B8" s="306"/>
      <c r="C8" s="239"/>
      <c r="D8" s="239"/>
      <c r="E8" s="12"/>
      <c r="F8" s="296" t="s">
        <v>221</v>
      </c>
      <c r="G8" s="12"/>
      <c r="H8" s="199"/>
      <c r="I8" s="21"/>
      <c r="J8" s="12"/>
      <c r="K8" s="12"/>
      <c r="L8" s="14"/>
    </row>
    <row r="9" spans="1:12" ht="13.5" customHeight="1" x14ac:dyDescent="0.25">
      <c r="A9" s="16"/>
      <c r="B9" s="306"/>
      <c r="C9" s="307"/>
      <c r="D9" s="239"/>
      <c r="E9" s="12"/>
      <c r="F9" s="12"/>
      <c r="G9" s="12"/>
      <c r="H9" s="199"/>
      <c r="I9" s="21"/>
      <c r="J9" s="12"/>
      <c r="K9" s="12"/>
      <c r="L9" s="14"/>
    </row>
    <row r="10" spans="1:12" ht="13.5" customHeight="1" x14ac:dyDescent="0.25">
      <c r="A10" s="16"/>
      <c r="B10" s="306">
        <v>36525</v>
      </c>
      <c r="C10" s="307"/>
      <c r="D10" s="12"/>
      <c r="E10" s="239">
        <v>4250</v>
      </c>
      <c r="F10" s="296" t="s">
        <v>222</v>
      </c>
      <c r="G10" s="12"/>
      <c r="H10" s="199"/>
      <c r="I10" s="21"/>
      <c r="J10" s="12"/>
      <c r="K10" s="12"/>
      <c r="L10" s="14"/>
    </row>
    <row r="11" spans="1:12" ht="13.5" customHeight="1" x14ac:dyDescent="0.25">
      <c r="A11" s="16"/>
      <c r="B11" s="255" t="s">
        <v>223</v>
      </c>
      <c r="C11" s="12"/>
      <c r="D11" s="127">
        <v>13611.9246096067</v>
      </c>
      <c r="E11" s="12"/>
      <c r="F11" s="296" t="s">
        <v>224</v>
      </c>
      <c r="G11" s="12"/>
      <c r="H11" s="199"/>
      <c r="I11" s="21"/>
      <c r="J11" s="12"/>
      <c r="K11" s="12"/>
      <c r="L11" s="14"/>
    </row>
    <row r="12" spans="1:12" ht="13.5" customHeight="1" x14ac:dyDescent="0.25">
      <c r="A12" s="16"/>
      <c r="B12" s="255" t="s">
        <v>223</v>
      </c>
      <c r="C12" s="12"/>
      <c r="D12" s="127">
        <v>2614.76141677551</v>
      </c>
      <c r="E12" s="12"/>
      <c r="F12" s="296" t="s">
        <v>225</v>
      </c>
      <c r="G12" s="12"/>
      <c r="H12" s="199"/>
      <c r="I12" s="21"/>
      <c r="J12" s="12"/>
      <c r="K12" s="12"/>
      <c r="L12" s="14"/>
    </row>
    <row r="13" spans="1:12" ht="13.5" customHeight="1" x14ac:dyDescent="0.25">
      <c r="A13" s="16"/>
      <c r="B13" s="255" t="s">
        <v>226</v>
      </c>
      <c r="C13" s="12"/>
      <c r="D13" s="127">
        <v>6649.8389999999999</v>
      </c>
      <c r="E13" s="12"/>
      <c r="F13" s="296" t="s">
        <v>227</v>
      </c>
      <c r="G13" s="12"/>
      <c r="H13" s="199"/>
      <c r="I13" s="21"/>
      <c r="J13" s="12"/>
      <c r="K13" s="12"/>
      <c r="L13" s="14"/>
    </row>
    <row r="14" spans="1:12" ht="13.5" customHeight="1" x14ac:dyDescent="0.25">
      <c r="A14" s="16"/>
      <c r="B14" s="255" t="s">
        <v>226</v>
      </c>
      <c r="C14" s="12"/>
      <c r="D14" s="127">
        <v>-1226</v>
      </c>
      <c r="E14" s="12"/>
      <c r="F14" s="296" t="s">
        <v>228</v>
      </c>
      <c r="G14" s="12"/>
      <c r="H14" s="199"/>
      <c r="I14" s="21"/>
      <c r="J14" s="12"/>
      <c r="K14" s="12"/>
      <c r="L14" s="14"/>
    </row>
    <row r="15" spans="1:12" ht="13.5" customHeight="1" x14ac:dyDescent="0.25">
      <c r="A15" s="16"/>
      <c r="B15" s="306">
        <v>34725</v>
      </c>
      <c r="C15" s="12"/>
      <c r="D15" s="12"/>
      <c r="E15" s="239">
        <v>780</v>
      </c>
      <c r="F15" s="296" t="s">
        <v>229</v>
      </c>
      <c r="G15" s="12"/>
      <c r="H15" s="199"/>
      <c r="I15" s="21"/>
      <c r="J15" s="12"/>
      <c r="K15" s="12"/>
      <c r="L15" s="14"/>
    </row>
    <row r="16" spans="1:12" ht="13.5" customHeight="1" x14ac:dyDescent="0.25">
      <c r="A16" s="16"/>
      <c r="B16" s="102"/>
      <c r="C16" s="12"/>
      <c r="D16" s="12"/>
      <c r="E16" s="12"/>
      <c r="F16" s="12"/>
      <c r="G16" s="12"/>
      <c r="H16" s="199"/>
      <c r="I16" s="21"/>
      <c r="J16" s="12"/>
      <c r="K16" s="12"/>
      <c r="L16" s="14"/>
    </row>
    <row r="17" spans="1:12" ht="13.5" customHeight="1" x14ac:dyDescent="0.25">
      <c r="A17" s="16"/>
      <c r="B17" s="306">
        <v>36292</v>
      </c>
      <c r="C17" s="307"/>
      <c r="D17" s="12"/>
      <c r="E17" s="239">
        <v>5960</v>
      </c>
      <c r="F17" s="296" t="s">
        <v>230</v>
      </c>
      <c r="G17" s="12"/>
      <c r="H17" s="199"/>
      <c r="I17" s="21"/>
      <c r="J17" s="12"/>
      <c r="K17" s="12"/>
      <c r="L17" s="14"/>
    </row>
    <row r="18" spans="1:12" ht="13.5" customHeight="1" x14ac:dyDescent="0.25">
      <c r="A18" s="16"/>
      <c r="B18" s="306">
        <v>36326</v>
      </c>
      <c r="C18" s="307"/>
      <c r="D18" s="12"/>
      <c r="E18" s="239">
        <v>1653</v>
      </c>
      <c r="F18" s="296" t="s">
        <v>231</v>
      </c>
      <c r="G18" s="12"/>
      <c r="H18" s="199"/>
      <c r="I18" s="21"/>
      <c r="J18" s="12"/>
      <c r="K18" s="12"/>
      <c r="L18" s="14"/>
    </row>
    <row r="19" spans="1:12" ht="13.5" customHeight="1" x14ac:dyDescent="0.25">
      <c r="A19" s="16"/>
      <c r="B19" s="102"/>
      <c r="C19" s="12"/>
      <c r="D19" s="12"/>
      <c r="E19" s="12"/>
      <c r="F19" s="12"/>
      <c r="G19" s="12"/>
      <c r="H19" s="199"/>
      <c r="I19" s="21"/>
      <c r="J19" s="12"/>
      <c r="K19" s="12"/>
      <c r="L19" s="14"/>
    </row>
    <row r="20" spans="1:12" ht="13.5" customHeight="1" x14ac:dyDescent="0.25">
      <c r="A20" s="16"/>
      <c r="B20" s="306">
        <v>36703</v>
      </c>
      <c r="C20" s="185" t="s">
        <v>232</v>
      </c>
      <c r="D20" s="185" t="s">
        <v>232</v>
      </c>
      <c r="E20" s="293">
        <v>16063.7</v>
      </c>
      <c r="F20" s="296" t="s">
        <v>233</v>
      </c>
      <c r="G20" s="12"/>
      <c r="H20" s="199"/>
      <c r="I20" s="21"/>
      <c r="J20" s="12"/>
      <c r="K20" s="12"/>
      <c r="L20" s="14"/>
    </row>
    <row r="21" spans="1:12" ht="13.5" customHeight="1" x14ac:dyDescent="0.25">
      <c r="A21" s="16"/>
      <c r="B21" s="255" t="s">
        <v>101</v>
      </c>
      <c r="C21" s="239">
        <v>28697</v>
      </c>
      <c r="D21" s="239">
        <v>21650.525026382202</v>
      </c>
      <c r="E21" s="239">
        <v>28706.7</v>
      </c>
      <c r="F21" s="239"/>
      <c r="G21" s="12"/>
      <c r="H21" s="199"/>
      <c r="I21" s="21"/>
      <c r="J21" s="12"/>
      <c r="K21" s="12"/>
      <c r="L21" s="14"/>
    </row>
    <row r="22" spans="1:12" ht="13.5" customHeight="1" x14ac:dyDescent="0.25">
      <c r="A22" s="16"/>
      <c r="B22" s="21"/>
      <c r="C22" s="12"/>
      <c r="D22" s="239"/>
      <c r="E22" s="12"/>
      <c r="F22" s="12"/>
      <c r="G22" s="12"/>
      <c r="H22" s="199"/>
      <c r="I22" s="21"/>
      <c r="J22" s="12"/>
      <c r="K22" s="12"/>
      <c r="L22" s="14"/>
    </row>
    <row r="23" spans="1:12" ht="13.5" customHeight="1" x14ac:dyDescent="0.25">
      <c r="A23" s="16"/>
      <c r="B23" s="288" t="s">
        <v>234</v>
      </c>
      <c r="C23" s="239"/>
      <c r="D23" s="239">
        <v>50357.225026382199</v>
      </c>
      <c r="E23" s="12"/>
      <c r="F23" s="12"/>
      <c r="G23" s="12"/>
      <c r="H23" s="199"/>
      <c r="I23" s="21"/>
      <c r="J23" s="12"/>
      <c r="K23" s="12"/>
      <c r="L23" s="14"/>
    </row>
    <row r="24" spans="1:12" ht="13.5" customHeight="1" x14ac:dyDescent="0.25">
      <c r="A24" s="16"/>
      <c r="B24" s="21"/>
      <c r="C24" s="12"/>
      <c r="D24" s="239"/>
      <c r="E24" s="12"/>
      <c r="F24" s="12"/>
      <c r="G24" s="12"/>
      <c r="H24" s="199"/>
      <c r="I24" s="21"/>
      <c r="J24" s="12"/>
      <c r="K24" s="12"/>
      <c r="L24" s="14"/>
    </row>
    <row r="25" spans="1:12" ht="13.5" customHeight="1" x14ac:dyDescent="0.25">
      <c r="A25" s="16"/>
      <c r="B25" s="288" t="s">
        <v>235</v>
      </c>
      <c r="C25" s="12"/>
      <c r="D25" s="239"/>
      <c r="E25" s="12"/>
      <c r="F25" s="12"/>
      <c r="G25" s="12"/>
      <c r="H25" s="199"/>
      <c r="I25" s="21"/>
      <c r="J25" s="12"/>
      <c r="K25" s="12"/>
      <c r="L25" s="14"/>
    </row>
    <row r="26" spans="1:12" ht="15.75" customHeight="1" x14ac:dyDescent="0.25">
      <c r="A26" s="16"/>
      <c r="B26" s="308" t="s">
        <v>236</v>
      </c>
      <c r="C26" s="15"/>
      <c r="D26" s="15"/>
      <c r="E26" s="15"/>
      <c r="F26" s="15"/>
      <c r="G26" s="15"/>
      <c r="H26" s="124"/>
      <c r="I26" s="21"/>
      <c r="J26" s="12"/>
      <c r="K26" s="12"/>
      <c r="L26" s="14"/>
    </row>
    <row r="27" spans="1:12" ht="14.1" customHeight="1" x14ac:dyDescent="0.25">
      <c r="A27" s="11"/>
      <c r="B27" s="57"/>
      <c r="C27" s="57"/>
      <c r="D27" s="57"/>
      <c r="E27" s="57"/>
      <c r="F27" s="57"/>
      <c r="G27" s="57"/>
      <c r="H27" s="57"/>
      <c r="I27" s="12"/>
      <c r="J27" s="12"/>
      <c r="K27" s="12"/>
      <c r="L27" s="14"/>
    </row>
    <row r="28" spans="1:12" ht="13.5" customHeight="1" x14ac:dyDescent="0.25">
      <c r="A28" s="11"/>
      <c r="B28" s="100"/>
      <c r="C28" s="12"/>
      <c r="D28" s="12"/>
      <c r="E28" s="309"/>
      <c r="F28" s="309"/>
      <c r="G28" s="12"/>
      <c r="H28" s="12"/>
      <c r="I28" s="12"/>
      <c r="J28" s="12"/>
      <c r="K28" s="12"/>
      <c r="L28" s="14"/>
    </row>
    <row r="29" spans="1:12" ht="23.25" customHeight="1" x14ac:dyDescent="0.35">
      <c r="A29" s="11"/>
      <c r="B29" s="12"/>
      <c r="C29" s="310"/>
      <c r="D29" s="12"/>
      <c r="E29" s="12"/>
      <c r="F29" s="12"/>
      <c r="G29" s="12"/>
      <c r="H29" s="12"/>
      <c r="I29" s="12"/>
      <c r="J29" s="12"/>
      <c r="K29" s="12"/>
      <c r="L29" s="14"/>
    </row>
    <row r="30" spans="1:12" ht="13.5" customHeight="1" x14ac:dyDescent="0.25">
      <c r="A30" s="11"/>
      <c r="B30" s="12"/>
      <c r="C30" s="119"/>
      <c r="D30" s="12"/>
      <c r="E30" s="119"/>
      <c r="F30" s="119"/>
      <c r="G30" s="12"/>
      <c r="H30" s="12"/>
      <c r="I30" s="12"/>
      <c r="J30" s="12"/>
      <c r="K30" s="12"/>
      <c r="L30" s="14"/>
    </row>
    <row r="31" spans="1:12" ht="13.5" customHeight="1" x14ac:dyDescent="0.25">
      <c r="A31" s="11"/>
      <c r="B31" s="12"/>
      <c r="C31" s="12"/>
      <c r="D31" s="127"/>
      <c r="E31" s="12"/>
      <c r="F31" s="12"/>
      <c r="G31" s="239"/>
      <c r="H31" s="12"/>
      <c r="I31" s="311"/>
      <c r="J31" s="12"/>
      <c r="K31" s="311"/>
      <c r="L31" s="14"/>
    </row>
    <row r="32" spans="1:12" ht="13.5" customHeight="1" x14ac:dyDescent="0.25">
      <c r="A32" s="11"/>
      <c r="B32" s="12"/>
      <c r="C32" s="12"/>
      <c r="D32" s="127"/>
      <c r="E32" s="12"/>
      <c r="F32" s="12"/>
      <c r="G32" s="293"/>
      <c r="H32" s="12"/>
      <c r="I32" s="12"/>
      <c r="J32" s="12"/>
      <c r="K32" s="312"/>
      <c r="L32" s="14"/>
    </row>
    <row r="33" spans="1:12" ht="13.5" customHeight="1" x14ac:dyDescent="0.25">
      <c r="A33" s="11"/>
      <c r="B33" s="12"/>
      <c r="C33" s="12"/>
      <c r="D33" s="127"/>
      <c r="E33" s="12"/>
      <c r="F33" s="12"/>
      <c r="G33" s="239"/>
      <c r="H33" s="12"/>
      <c r="I33" s="12"/>
      <c r="J33" s="12"/>
      <c r="K33" s="311"/>
      <c r="L33" s="14"/>
    </row>
    <row r="34" spans="1:12" ht="13.5" customHeight="1" x14ac:dyDescent="0.25">
      <c r="A34" s="11"/>
      <c r="B34" s="12"/>
      <c r="C34" s="12"/>
      <c r="D34" s="103"/>
      <c r="E34" s="12"/>
      <c r="F34" s="12"/>
      <c r="G34" s="103"/>
      <c r="H34" s="12"/>
      <c r="I34" s="12"/>
      <c r="J34" s="12"/>
      <c r="K34" s="12"/>
      <c r="L34" s="14"/>
    </row>
    <row r="35" spans="1:12" ht="13.5" customHeight="1" x14ac:dyDescent="0.25">
      <c r="A35" s="11"/>
      <c r="B35" s="12"/>
      <c r="C35" s="12"/>
      <c r="D35" s="103"/>
      <c r="E35" s="12"/>
      <c r="F35" s="12"/>
      <c r="G35" s="127"/>
      <c r="H35" s="12"/>
      <c r="I35" s="12"/>
      <c r="J35" s="12"/>
      <c r="K35" s="311"/>
      <c r="L35" s="14"/>
    </row>
    <row r="36" spans="1:12" ht="13.5" customHeight="1" x14ac:dyDescent="0.25">
      <c r="A36" s="11"/>
      <c r="B36" s="12"/>
      <c r="C36" s="12"/>
      <c r="D36" s="103"/>
      <c r="E36" s="12"/>
      <c r="F36" s="12"/>
      <c r="G36" s="103"/>
      <c r="H36" s="12"/>
      <c r="I36" s="12"/>
      <c r="J36" s="12"/>
      <c r="K36" s="12"/>
      <c r="L36" s="14"/>
    </row>
    <row r="37" spans="1:12" ht="13.5" customHeight="1" x14ac:dyDescent="0.25">
      <c r="A37" s="11"/>
      <c r="B37" s="12"/>
      <c r="C37" s="12"/>
      <c r="D37" s="239"/>
      <c r="E37" s="292"/>
      <c r="F37" s="292"/>
      <c r="G37" s="239"/>
      <c r="H37" s="12"/>
      <c r="I37" s="311"/>
      <c r="J37" s="12"/>
      <c r="K37" s="311"/>
      <c r="L37" s="14"/>
    </row>
    <row r="38" spans="1:12" ht="13.5" customHeight="1" x14ac:dyDescent="0.25">
      <c r="A38" s="11"/>
      <c r="B38" s="12"/>
      <c r="C38" s="12"/>
      <c r="D38" s="239"/>
      <c r="E38" s="289"/>
      <c r="F38" s="289"/>
      <c r="G38" s="239"/>
      <c r="H38" s="12"/>
      <c r="I38" s="311"/>
      <c r="J38" s="12"/>
      <c r="K38" s="311"/>
      <c r="L38" s="14"/>
    </row>
    <row r="39" spans="1:12" ht="13.5" customHeight="1" x14ac:dyDescent="0.25">
      <c r="A39" s="11"/>
      <c r="B39" s="12"/>
      <c r="C39" s="12"/>
      <c r="D39" s="103"/>
      <c r="E39" s="289"/>
      <c r="F39" s="289"/>
      <c r="G39" s="293"/>
      <c r="H39" s="12"/>
      <c r="I39" s="12"/>
      <c r="J39" s="12"/>
      <c r="K39" s="312"/>
      <c r="L39" s="14"/>
    </row>
    <row r="40" spans="1:12" ht="13.5" customHeight="1" x14ac:dyDescent="0.25">
      <c r="A40" s="11"/>
      <c r="B40" s="12"/>
      <c r="C40" s="12"/>
      <c r="D40" s="103"/>
      <c r="E40" s="289"/>
      <c r="F40" s="289"/>
      <c r="G40" s="239"/>
      <c r="H40" s="12"/>
      <c r="I40" s="12"/>
      <c r="J40" s="12"/>
      <c r="K40" s="311"/>
      <c r="L40" s="14"/>
    </row>
    <row r="41" spans="1:12" ht="13.5" customHeight="1" x14ac:dyDescent="0.25">
      <c r="A41" s="11"/>
      <c r="B41" s="12"/>
      <c r="C41" s="12"/>
      <c r="D41" s="103"/>
      <c r="E41" s="289"/>
      <c r="F41" s="289"/>
      <c r="G41" s="239"/>
      <c r="H41" s="12"/>
      <c r="I41" s="12"/>
      <c r="J41" s="12"/>
      <c r="K41" s="12"/>
      <c r="L41" s="14"/>
    </row>
    <row r="42" spans="1:12" ht="13.5" customHeight="1" x14ac:dyDescent="0.25">
      <c r="A42" s="11"/>
      <c r="B42" s="12"/>
      <c r="C42" s="12"/>
      <c r="D42" s="103"/>
      <c r="E42" s="292"/>
      <c r="F42" s="292"/>
      <c r="G42" s="239"/>
      <c r="H42" s="12"/>
      <c r="I42" s="12"/>
      <c r="J42" s="12"/>
      <c r="K42" s="12"/>
      <c r="L42" s="14"/>
    </row>
    <row r="43" spans="1:12" ht="13.5" customHeight="1" x14ac:dyDescent="0.25">
      <c r="A43" s="11"/>
      <c r="B43" s="12"/>
      <c r="C43" s="12"/>
      <c r="D43" s="103"/>
      <c r="E43" s="289"/>
      <c r="F43" s="289"/>
      <c r="G43" s="239"/>
      <c r="H43" s="12"/>
      <c r="I43" s="12"/>
      <c r="J43" s="12"/>
      <c r="K43" s="311"/>
      <c r="L43" s="14"/>
    </row>
    <row r="44" spans="1:12" ht="13.5" customHeight="1" x14ac:dyDescent="0.25">
      <c r="A44" s="11"/>
      <c r="B44" s="12"/>
      <c r="C44" s="12"/>
      <c r="D44" s="103"/>
      <c r="E44" s="289"/>
      <c r="F44" s="289"/>
      <c r="G44" s="293"/>
      <c r="H44" s="12"/>
      <c r="I44" s="12"/>
      <c r="J44" s="12"/>
      <c r="K44" s="312"/>
      <c r="L44" s="14"/>
    </row>
    <row r="45" spans="1:12" ht="13.5" customHeight="1" x14ac:dyDescent="0.25">
      <c r="A45" s="11"/>
      <c r="B45" s="12"/>
      <c r="C45" s="12"/>
      <c r="D45" s="103"/>
      <c r="E45" s="289"/>
      <c r="F45" s="289"/>
      <c r="G45" s="239"/>
      <c r="H45" s="12"/>
      <c r="I45" s="12"/>
      <c r="J45" s="12"/>
      <c r="K45" s="311"/>
      <c r="L45" s="14"/>
    </row>
    <row r="46" spans="1:12" ht="13.5" customHeight="1" x14ac:dyDescent="0.25">
      <c r="A46" s="11"/>
      <c r="B46" s="12"/>
      <c r="C46" s="12"/>
      <c r="D46" s="103"/>
      <c r="E46" s="289"/>
      <c r="F46" s="289"/>
      <c r="G46" s="239"/>
      <c r="H46" s="12"/>
      <c r="I46" s="12"/>
      <c r="J46" s="12"/>
      <c r="K46" s="12"/>
      <c r="L46" s="14"/>
    </row>
    <row r="47" spans="1:12" ht="13.5" customHeight="1" x14ac:dyDescent="0.25">
      <c r="A47" s="11"/>
      <c r="B47" s="12"/>
      <c r="C47" s="163"/>
      <c r="D47" s="313"/>
      <c r="E47" s="314"/>
      <c r="F47" s="314"/>
      <c r="G47" s="313"/>
      <c r="H47" s="12"/>
      <c r="I47" s="315"/>
      <c r="J47" s="12"/>
      <c r="K47" s="315"/>
      <c r="L47" s="316"/>
    </row>
    <row r="48" spans="1:12" ht="13.5" customHeight="1" x14ac:dyDescent="0.25">
      <c r="A48" s="11"/>
      <c r="B48" s="12"/>
      <c r="C48" s="12"/>
      <c r="D48" s="103"/>
      <c r="E48" s="12"/>
      <c r="F48" s="12"/>
      <c r="G48" s="12"/>
      <c r="H48" s="12"/>
      <c r="I48" s="12"/>
      <c r="J48" s="12"/>
      <c r="K48" s="12"/>
      <c r="L48" s="14"/>
    </row>
    <row r="49" spans="1:12" ht="13.5" customHeight="1" x14ac:dyDescent="0.25">
      <c r="A49" s="58"/>
      <c r="B49" s="59"/>
      <c r="C49" s="59"/>
      <c r="D49" s="132"/>
      <c r="E49" s="59"/>
      <c r="F49" s="59"/>
      <c r="G49" s="59"/>
      <c r="H49" s="59"/>
      <c r="I49" s="59"/>
      <c r="J49" s="59"/>
      <c r="K49" s="59"/>
      <c r="L49" s="87"/>
    </row>
  </sheetData>
  <pageMargins left="0.17" right="0.26" top="0.15" bottom="0.75" header="0.3" footer="0.3"/>
  <pageSetup scale="135" orientation="landscape"/>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43"/>
  <sheetViews>
    <sheetView showGridLines="0" workbookViewId="0"/>
  </sheetViews>
  <sheetFormatPr defaultColWidth="8.85546875" defaultRowHeight="15.75" customHeight="1" x14ac:dyDescent="0.25"/>
  <cols>
    <col min="1" max="1" width="9.140625" style="317" customWidth="1"/>
    <col min="2" max="2" width="7.42578125" style="317" customWidth="1"/>
    <col min="3" max="3" width="15.7109375" style="317" customWidth="1"/>
    <col min="4" max="4" width="12.42578125" style="317" customWidth="1"/>
    <col min="5" max="5" width="16.7109375" style="317" customWidth="1"/>
    <col min="6" max="6" width="11.42578125" style="317" customWidth="1"/>
    <col min="7" max="7" width="9.42578125" style="317" customWidth="1"/>
    <col min="8" max="8" width="11" style="317" customWidth="1"/>
    <col min="9" max="9" width="3.7109375" style="317" customWidth="1"/>
    <col min="10" max="10" width="12.140625" style="317" customWidth="1"/>
    <col min="11" max="12" width="10.85546875" style="317" customWidth="1"/>
    <col min="13" max="13" width="10.42578125" style="317" customWidth="1"/>
    <col min="14" max="14" width="2.42578125" style="317" customWidth="1"/>
    <col min="15" max="15" width="9.140625" style="317" customWidth="1"/>
    <col min="16" max="16" width="15.140625" style="317" customWidth="1"/>
    <col min="17" max="26" width="9.140625" style="317" customWidth="1"/>
    <col min="27" max="27" width="8.85546875" style="317" customWidth="1"/>
    <col min="28" max="16384" width="8.85546875" style="317"/>
  </cols>
  <sheetData>
    <row r="1" spans="1:26" ht="13.5" customHeight="1" x14ac:dyDescent="0.25">
      <c r="A1" s="8"/>
      <c r="B1" s="9"/>
      <c r="C1" s="9"/>
      <c r="D1" s="9"/>
      <c r="E1" s="9"/>
      <c r="F1" s="9"/>
      <c r="G1" s="9"/>
      <c r="H1" s="9"/>
      <c r="I1" s="9"/>
      <c r="J1" s="9"/>
      <c r="K1" s="9"/>
      <c r="L1" s="9"/>
      <c r="M1" s="9"/>
      <c r="N1" s="9"/>
      <c r="O1" s="9"/>
      <c r="P1" s="9"/>
      <c r="Q1" s="9"/>
      <c r="R1" s="9"/>
      <c r="S1" s="9"/>
      <c r="T1" s="9"/>
      <c r="U1" s="9"/>
      <c r="V1" s="9"/>
      <c r="W1" s="9"/>
      <c r="X1" s="9"/>
      <c r="Y1" s="9"/>
      <c r="Z1" s="10"/>
    </row>
    <row r="2" spans="1:26" ht="21" customHeight="1" x14ac:dyDescent="0.35">
      <c r="A2" s="11"/>
      <c r="B2" s="12"/>
      <c r="C2" s="12"/>
      <c r="D2" s="12"/>
      <c r="E2" s="12"/>
      <c r="F2" s="12"/>
      <c r="G2" s="12"/>
      <c r="H2" s="202" t="s">
        <v>31</v>
      </c>
      <c r="I2" s="12"/>
      <c r="J2" s="12"/>
      <c r="K2" s="12"/>
      <c r="L2" s="12"/>
      <c r="M2" s="12"/>
      <c r="N2" s="12"/>
      <c r="O2" s="12"/>
      <c r="P2" s="12"/>
      <c r="Q2" s="12"/>
      <c r="R2" s="12"/>
      <c r="S2" s="12"/>
      <c r="T2" s="12"/>
      <c r="U2" s="12"/>
      <c r="V2" s="12"/>
      <c r="W2" s="12"/>
      <c r="X2" s="12"/>
      <c r="Y2" s="12"/>
      <c r="Z2" s="14"/>
    </row>
    <row r="3" spans="1:26" ht="16.5" customHeight="1" x14ac:dyDescent="0.25">
      <c r="A3" s="11"/>
      <c r="B3" s="15"/>
      <c r="C3" s="15"/>
      <c r="D3" s="15"/>
      <c r="E3" s="15"/>
      <c r="F3" s="15"/>
      <c r="G3" s="15"/>
      <c r="H3" s="15"/>
      <c r="I3" s="15"/>
      <c r="J3" s="15"/>
      <c r="K3" s="15"/>
      <c r="L3" s="15"/>
      <c r="M3" s="15"/>
      <c r="N3" s="15"/>
      <c r="O3" s="15"/>
      <c r="P3" s="15"/>
      <c r="Q3" s="12"/>
      <c r="R3" s="12"/>
      <c r="S3" s="12"/>
      <c r="T3" s="12"/>
      <c r="U3" s="12"/>
      <c r="V3" s="12"/>
      <c r="W3" s="12"/>
      <c r="X3" s="12"/>
      <c r="Y3" s="12"/>
      <c r="Z3" s="14"/>
    </row>
    <row r="4" spans="1:26" ht="21.75" customHeight="1" x14ac:dyDescent="0.35">
      <c r="A4" s="16"/>
      <c r="B4" s="318" t="s">
        <v>237</v>
      </c>
      <c r="C4" s="284"/>
      <c r="D4" s="284"/>
      <c r="E4" s="284"/>
      <c r="F4" s="284"/>
      <c r="G4" s="284"/>
      <c r="H4" s="284"/>
      <c r="I4" s="284"/>
      <c r="J4" s="284"/>
      <c r="K4" s="284"/>
      <c r="L4" s="284"/>
      <c r="M4" s="284"/>
      <c r="N4" s="284"/>
      <c r="O4" s="284"/>
      <c r="P4" s="274" t="s">
        <v>197</v>
      </c>
      <c r="Q4" s="21"/>
      <c r="R4" s="12"/>
      <c r="S4" s="12"/>
      <c r="T4" s="12"/>
      <c r="U4" s="12"/>
      <c r="V4" s="12"/>
      <c r="W4" s="12"/>
      <c r="X4" s="12"/>
      <c r="Y4" s="12"/>
      <c r="Z4" s="14"/>
    </row>
    <row r="5" spans="1:26" ht="15.95" customHeight="1" x14ac:dyDescent="0.25">
      <c r="A5" s="16"/>
      <c r="B5" s="135"/>
      <c r="C5" s="319" t="s">
        <v>238</v>
      </c>
      <c r="D5" s="247"/>
      <c r="E5" s="247"/>
      <c r="F5" s="320"/>
      <c r="G5" s="321"/>
      <c r="H5" s="57"/>
      <c r="I5" s="322"/>
      <c r="J5" s="323" t="s">
        <v>239</v>
      </c>
      <c r="K5" s="247"/>
      <c r="L5" s="247"/>
      <c r="M5" s="247"/>
      <c r="N5" s="320"/>
      <c r="O5" s="321"/>
      <c r="P5" s="322"/>
      <c r="Q5" s="324"/>
      <c r="R5" s="325"/>
      <c r="S5" s="12"/>
      <c r="T5" s="12"/>
      <c r="U5" s="12"/>
      <c r="V5" s="12"/>
      <c r="W5" s="12"/>
      <c r="X5" s="12"/>
      <c r="Y5" s="12"/>
      <c r="Z5" s="14"/>
    </row>
    <row r="6" spans="1:26" ht="15.4" customHeight="1" x14ac:dyDescent="0.25">
      <c r="A6" s="16"/>
      <c r="B6" s="22"/>
      <c r="C6" s="23" t="s">
        <v>240</v>
      </c>
      <c r="D6" s="12"/>
      <c r="E6" s="12"/>
      <c r="F6" s="12"/>
      <c r="G6" s="12"/>
      <c r="H6" s="12"/>
      <c r="I6" s="199"/>
      <c r="J6" s="34" t="s">
        <v>240</v>
      </c>
      <c r="K6" s="12"/>
      <c r="L6" s="12"/>
      <c r="M6" s="12"/>
      <c r="N6" s="325"/>
      <c r="O6" s="325"/>
      <c r="P6" s="326"/>
      <c r="Q6" s="324"/>
      <c r="R6" s="325"/>
      <c r="S6" s="12"/>
      <c r="T6" s="12"/>
      <c r="U6" s="12"/>
      <c r="V6" s="12"/>
      <c r="W6" s="12"/>
      <c r="X6" s="12"/>
      <c r="Y6" s="12"/>
      <c r="Z6" s="14"/>
    </row>
    <row r="7" spans="1:26" ht="15.4" customHeight="1" x14ac:dyDescent="0.25">
      <c r="A7" s="16"/>
      <c r="B7" s="22"/>
      <c r="C7" s="325"/>
      <c r="D7" s="325"/>
      <c r="E7" s="23" t="s">
        <v>241</v>
      </c>
      <c r="F7" s="12"/>
      <c r="G7" s="12"/>
      <c r="H7" s="12"/>
      <c r="I7" s="326"/>
      <c r="J7" s="324"/>
      <c r="K7" s="325"/>
      <c r="L7" s="325"/>
      <c r="M7" s="23" t="s">
        <v>241</v>
      </c>
      <c r="N7" s="325"/>
      <c r="O7" s="325"/>
      <c r="P7" s="326"/>
      <c r="Q7" s="324"/>
      <c r="R7" s="325"/>
      <c r="S7" s="12"/>
      <c r="T7" s="12"/>
      <c r="U7" s="327"/>
      <c r="V7" s="327"/>
      <c r="W7" s="12"/>
      <c r="X7" s="12"/>
      <c r="Y7" s="12"/>
      <c r="Z7" s="14"/>
    </row>
    <row r="8" spans="1:26" ht="15.4" customHeight="1" x14ac:dyDescent="0.25">
      <c r="A8" s="16"/>
      <c r="B8" s="25" t="s">
        <v>46</v>
      </c>
      <c r="C8" s="26" t="s">
        <v>242</v>
      </c>
      <c r="D8" s="26" t="s">
        <v>243</v>
      </c>
      <c r="E8" s="26" t="s">
        <v>244</v>
      </c>
      <c r="F8" s="328"/>
      <c r="G8" s="328"/>
      <c r="H8" s="328"/>
      <c r="I8" s="329"/>
      <c r="J8" s="25" t="s">
        <v>242</v>
      </c>
      <c r="K8" s="26" t="s">
        <v>243</v>
      </c>
      <c r="L8" s="26" t="s">
        <v>245</v>
      </c>
      <c r="M8" s="26" t="s">
        <v>244</v>
      </c>
      <c r="N8" s="328"/>
      <c r="O8" s="328"/>
      <c r="P8" s="329"/>
      <c r="Q8" s="330"/>
      <c r="R8" s="328"/>
      <c r="S8" s="328"/>
      <c r="T8" s="12"/>
      <c r="U8" s="12"/>
      <c r="V8" s="12"/>
      <c r="W8" s="12"/>
      <c r="X8" s="12"/>
      <c r="Y8" s="12"/>
      <c r="Z8" s="14"/>
    </row>
    <row r="9" spans="1:26" ht="15.4" customHeight="1" x14ac:dyDescent="0.25">
      <c r="A9" s="16"/>
      <c r="B9" s="331">
        <v>1989</v>
      </c>
      <c r="C9" s="332">
        <v>-1500</v>
      </c>
      <c r="D9" s="289"/>
      <c r="E9" s="332">
        <v>-1500</v>
      </c>
      <c r="F9" s="333" t="s">
        <v>246</v>
      </c>
      <c r="G9" s="216"/>
      <c r="H9" s="216"/>
      <c r="I9" s="326"/>
      <c r="J9" s="334">
        <v>-16.5</v>
      </c>
      <c r="K9" s="289"/>
      <c r="L9" s="332">
        <v>137.30000000000001</v>
      </c>
      <c r="M9" s="332">
        <v>120.8</v>
      </c>
      <c r="N9" s="333" t="s">
        <v>247</v>
      </c>
      <c r="O9" s="30"/>
      <c r="P9" s="46"/>
      <c r="Q9" s="335"/>
      <c r="R9" s="336"/>
      <c r="S9" s="216"/>
      <c r="T9" s="12"/>
      <c r="U9" s="12"/>
      <c r="V9" s="12"/>
      <c r="W9" s="12"/>
      <c r="X9" s="12"/>
      <c r="Y9" s="12"/>
      <c r="Z9" s="14"/>
    </row>
    <row r="10" spans="1:26" ht="15.4" customHeight="1" x14ac:dyDescent="0.25">
      <c r="A10" s="16"/>
      <c r="B10" s="331">
        <v>1990</v>
      </c>
      <c r="C10" s="332">
        <v>-1700</v>
      </c>
      <c r="D10" s="289"/>
      <c r="E10" s="332">
        <v>-1700</v>
      </c>
      <c r="F10" s="333" t="s">
        <v>248</v>
      </c>
      <c r="G10" s="216"/>
      <c r="H10" s="216"/>
      <c r="I10" s="326"/>
      <c r="J10" s="334">
        <v>-109.5</v>
      </c>
      <c r="K10" s="332"/>
      <c r="L10" s="332">
        <v>68.099999999999994</v>
      </c>
      <c r="M10" s="332">
        <v>-41.4</v>
      </c>
      <c r="N10" s="333" t="s">
        <v>249</v>
      </c>
      <c r="O10" s="30"/>
      <c r="P10" s="46"/>
      <c r="Q10" s="337"/>
      <c r="R10" s="338"/>
      <c r="S10" s="216"/>
      <c r="T10" s="12"/>
      <c r="U10" s="12"/>
      <c r="V10" s="12"/>
      <c r="W10" s="12"/>
      <c r="X10" s="12"/>
      <c r="Y10" s="12"/>
      <c r="Z10" s="14"/>
    </row>
    <row r="11" spans="1:26" ht="15.4" customHeight="1" x14ac:dyDescent="0.25">
      <c r="A11" s="16"/>
      <c r="B11" s="331">
        <v>1991</v>
      </c>
      <c r="C11" s="332"/>
      <c r="D11" s="289"/>
      <c r="E11" s="332">
        <v>0</v>
      </c>
      <c r="F11" s="333" t="s">
        <v>250</v>
      </c>
      <c r="G11" s="216"/>
      <c r="H11" s="216"/>
      <c r="I11" s="326"/>
      <c r="J11" s="334"/>
      <c r="K11" s="289"/>
      <c r="L11" s="332">
        <v>68.099999999999994</v>
      </c>
      <c r="M11" s="332">
        <v>68.099999999999994</v>
      </c>
      <c r="N11" s="296" t="s">
        <v>251</v>
      </c>
      <c r="O11" s="30"/>
      <c r="P11" s="46"/>
      <c r="Q11" s="337"/>
      <c r="R11" s="338"/>
      <c r="S11" s="216"/>
      <c r="T11" s="12"/>
      <c r="U11" s="12"/>
      <c r="V11" s="12"/>
      <c r="W11" s="12"/>
      <c r="X11" s="12"/>
      <c r="Y11" s="12"/>
      <c r="Z11" s="14"/>
    </row>
    <row r="12" spans="1:26" ht="15.4" customHeight="1" x14ac:dyDescent="0.25">
      <c r="A12" s="16"/>
      <c r="B12" s="331">
        <v>1992</v>
      </c>
      <c r="C12" s="332"/>
      <c r="D12" s="289"/>
      <c r="E12" s="332">
        <v>0</v>
      </c>
      <c r="F12" s="333" t="s">
        <v>252</v>
      </c>
      <c r="G12" s="216"/>
      <c r="H12" s="216"/>
      <c r="I12" s="326"/>
      <c r="J12" s="334"/>
      <c r="K12" s="289"/>
      <c r="L12" s="332">
        <v>68.099999999999994</v>
      </c>
      <c r="M12" s="332">
        <v>68.099999999999994</v>
      </c>
      <c r="N12" s="333" t="s">
        <v>253</v>
      </c>
      <c r="O12" s="30"/>
      <c r="P12" s="46"/>
      <c r="Q12" s="337"/>
      <c r="R12" s="338"/>
      <c r="S12" s="216"/>
      <c r="T12" s="12"/>
      <c r="U12" s="12"/>
      <c r="V12" s="12"/>
      <c r="W12" s="12"/>
      <c r="X12" s="12"/>
      <c r="Y12" s="12"/>
      <c r="Z12" s="14"/>
    </row>
    <row r="13" spans="1:26" ht="15.4" customHeight="1" x14ac:dyDescent="0.25">
      <c r="A13" s="16"/>
      <c r="B13" s="331">
        <v>1993</v>
      </c>
      <c r="C13" s="332"/>
      <c r="D13" s="289"/>
      <c r="E13" s="332">
        <v>0</v>
      </c>
      <c r="F13" s="333" t="s">
        <v>254</v>
      </c>
      <c r="G13" s="216"/>
      <c r="H13" s="216"/>
      <c r="I13" s="326"/>
      <c r="J13" s="334"/>
      <c r="K13" s="289"/>
      <c r="L13" s="332">
        <v>68.099999999999994</v>
      </c>
      <c r="M13" s="332">
        <v>68.099999999999994</v>
      </c>
      <c r="N13" s="339"/>
      <c r="O13" s="30"/>
      <c r="P13" s="46"/>
      <c r="Q13" s="337"/>
      <c r="R13" s="30"/>
      <c r="S13" s="216"/>
      <c r="T13" s="12"/>
      <c r="U13" s="12"/>
      <c r="V13" s="12"/>
      <c r="W13" s="12"/>
      <c r="X13" s="12"/>
      <c r="Y13" s="12"/>
      <c r="Z13" s="14"/>
    </row>
    <row r="14" spans="1:26" ht="15.4" customHeight="1" x14ac:dyDescent="0.25">
      <c r="A14" s="16"/>
      <c r="B14" s="331">
        <v>1994</v>
      </c>
      <c r="C14" s="332"/>
      <c r="D14" s="340"/>
      <c r="E14" s="332">
        <v>0</v>
      </c>
      <c r="F14" s="339"/>
      <c r="G14" s="216"/>
      <c r="H14" s="216"/>
      <c r="I14" s="326"/>
      <c r="J14" s="334"/>
      <c r="K14" s="340"/>
      <c r="L14" s="332">
        <v>58.1</v>
      </c>
      <c r="M14" s="332">
        <v>58.1</v>
      </c>
      <c r="N14" s="12"/>
      <c r="O14" s="12"/>
      <c r="P14" s="199"/>
      <c r="Q14" s="337"/>
      <c r="R14" s="30"/>
      <c r="S14" s="216"/>
      <c r="T14" s="12"/>
      <c r="U14" s="12"/>
      <c r="V14" s="12"/>
      <c r="W14" s="12"/>
      <c r="X14" s="12"/>
      <c r="Y14" s="12"/>
      <c r="Z14" s="14"/>
    </row>
    <row r="15" spans="1:26" ht="15.4" customHeight="1" x14ac:dyDescent="0.25">
      <c r="A15" s="16"/>
      <c r="B15" s="331">
        <v>1995</v>
      </c>
      <c r="C15" s="341" t="s">
        <v>255</v>
      </c>
      <c r="D15" s="332">
        <v>642</v>
      </c>
      <c r="E15" s="332">
        <v>40</v>
      </c>
      <c r="F15" s="333" t="s">
        <v>256</v>
      </c>
      <c r="G15" s="216"/>
      <c r="H15" s="216"/>
      <c r="I15" s="326"/>
      <c r="J15" s="342" t="s">
        <v>257</v>
      </c>
      <c r="K15" s="343">
        <v>10</v>
      </c>
      <c r="L15" s="343">
        <v>2.2999999999999998</v>
      </c>
      <c r="M15" s="343">
        <v>12.3</v>
      </c>
      <c r="N15" s="333" t="s">
        <v>258</v>
      </c>
      <c r="O15" s="30"/>
      <c r="P15" s="46"/>
      <c r="Q15" s="337"/>
      <c r="R15" s="30"/>
      <c r="S15" s="216"/>
      <c r="T15" s="12"/>
      <c r="U15" s="12"/>
      <c r="V15" s="12"/>
      <c r="W15" s="12"/>
      <c r="X15" s="12"/>
      <c r="Y15" s="12"/>
      <c r="Z15" s="14"/>
    </row>
    <row r="16" spans="1:26" ht="15.4" customHeight="1" x14ac:dyDescent="0.25">
      <c r="A16" s="16"/>
      <c r="B16" s="331">
        <v>1996</v>
      </c>
      <c r="C16" s="332"/>
      <c r="D16" s="332">
        <v>1431</v>
      </c>
      <c r="E16" s="332">
        <v>1431</v>
      </c>
      <c r="F16" s="333" t="s">
        <v>259</v>
      </c>
      <c r="G16" s="216"/>
      <c r="H16" s="216"/>
      <c r="I16" s="326"/>
      <c r="J16" s="334">
        <v>-126</v>
      </c>
      <c r="K16" s="332">
        <v>10</v>
      </c>
      <c r="L16" s="332">
        <v>470.1</v>
      </c>
      <c r="M16" s="332">
        <v>354.1</v>
      </c>
      <c r="N16" s="339"/>
      <c r="O16" s="30"/>
      <c r="P16" s="46"/>
      <c r="Q16" s="337"/>
      <c r="R16" s="30"/>
      <c r="S16" s="344"/>
      <c r="T16" s="12"/>
      <c r="U16" s="12"/>
      <c r="V16" s="12"/>
      <c r="W16" s="12"/>
      <c r="X16" s="12"/>
      <c r="Y16" s="12"/>
      <c r="Z16" s="14"/>
    </row>
    <row r="17" spans="1:26" ht="15.4" customHeight="1" x14ac:dyDescent="0.25">
      <c r="A17" s="16"/>
      <c r="B17" s="331">
        <v>1997</v>
      </c>
      <c r="C17" s="332"/>
      <c r="D17" s="332"/>
      <c r="E17" s="332">
        <v>0</v>
      </c>
      <c r="F17" s="339"/>
      <c r="G17" s="216"/>
      <c r="H17" s="216"/>
      <c r="I17" s="326"/>
      <c r="J17" s="345"/>
      <c r="K17" s="332"/>
      <c r="L17" s="332"/>
      <c r="M17" s="31">
        <v>7.0828513899577699</v>
      </c>
      <c r="N17" s="339"/>
      <c r="O17" s="30"/>
      <c r="P17" s="46"/>
      <c r="Q17" s="337"/>
      <c r="R17" s="30"/>
      <c r="S17" s="12"/>
      <c r="T17" s="12"/>
      <c r="U17" s="12"/>
      <c r="V17" s="12"/>
      <c r="W17" s="12"/>
      <c r="X17" s="12"/>
      <c r="Y17" s="12"/>
      <c r="Z17" s="14"/>
    </row>
    <row r="18" spans="1:26" ht="15.4" customHeight="1" x14ac:dyDescent="0.25">
      <c r="A18" s="16"/>
      <c r="B18" s="331">
        <v>1998</v>
      </c>
      <c r="C18" s="343"/>
      <c r="D18" s="343"/>
      <c r="E18" s="332">
        <v>0</v>
      </c>
      <c r="F18" s="339"/>
      <c r="G18" s="216"/>
      <c r="H18" s="216"/>
      <c r="I18" s="326"/>
      <c r="J18" s="21"/>
      <c r="K18" s="296" t="s">
        <v>260</v>
      </c>
      <c r="L18" s="12"/>
      <c r="M18" s="332">
        <f>SUM(M9:M15)</f>
        <v>354.1</v>
      </c>
      <c r="N18" s="12"/>
      <c r="O18" s="12"/>
      <c r="P18" s="199"/>
      <c r="Q18" s="346"/>
      <c r="R18" s="30"/>
      <c r="S18" s="12"/>
      <c r="T18" s="216"/>
      <c r="U18" s="12"/>
      <c r="V18" s="12"/>
      <c r="W18" s="12"/>
      <c r="X18" s="12"/>
      <c r="Y18" s="12"/>
      <c r="Z18" s="14"/>
    </row>
    <row r="19" spans="1:26" ht="16.5" customHeight="1" x14ac:dyDescent="0.25">
      <c r="A19" s="16"/>
      <c r="B19" s="331">
        <v>1999</v>
      </c>
      <c r="C19" s="332"/>
      <c r="D19" s="332"/>
      <c r="E19" s="332">
        <v>0</v>
      </c>
      <c r="F19" s="216"/>
      <c r="G19" s="216"/>
      <c r="H19" s="216"/>
      <c r="I19" s="326"/>
      <c r="J19" s="179"/>
      <c r="K19" s="15"/>
      <c r="L19" s="15"/>
      <c r="M19" s="15"/>
      <c r="N19" s="15"/>
      <c r="O19" s="15"/>
      <c r="P19" s="124"/>
      <c r="Q19" s="337"/>
      <c r="R19" s="325"/>
      <c r="S19" s="12"/>
      <c r="T19" s="12"/>
      <c r="U19" s="12"/>
      <c r="V19" s="12"/>
      <c r="W19" s="12"/>
      <c r="X19" s="12"/>
      <c r="Y19" s="12"/>
      <c r="Z19" s="14"/>
    </row>
    <row r="20" spans="1:26" ht="15.95" customHeight="1" x14ac:dyDescent="0.25">
      <c r="A20" s="16"/>
      <c r="B20" s="331">
        <v>2000</v>
      </c>
      <c r="C20" s="289"/>
      <c r="D20" s="289"/>
      <c r="E20" s="332">
        <v>0</v>
      </c>
      <c r="F20" s="216"/>
      <c r="G20" s="216"/>
      <c r="H20" s="216"/>
      <c r="I20" s="199"/>
      <c r="J20" s="323" t="s">
        <v>261</v>
      </c>
      <c r="K20" s="347"/>
      <c r="L20" s="348"/>
      <c r="M20" s="349"/>
      <c r="N20" s="57"/>
      <c r="O20" s="57"/>
      <c r="P20" s="137"/>
      <c r="Q20" s="324"/>
      <c r="R20" s="31"/>
      <c r="S20" s="12"/>
      <c r="T20" s="12"/>
      <c r="U20" s="12"/>
      <c r="V20" s="12"/>
      <c r="W20" s="12"/>
      <c r="X20" s="12"/>
      <c r="Y20" s="12"/>
      <c r="Z20" s="14"/>
    </row>
    <row r="21" spans="1:26" ht="15.4" customHeight="1" x14ac:dyDescent="0.25">
      <c r="A21" s="16"/>
      <c r="B21" s="331">
        <v>2001</v>
      </c>
      <c r="C21" s="289"/>
      <c r="D21" s="289"/>
      <c r="E21" s="332">
        <v>0</v>
      </c>
      <c r="F21" s="216"/>
      <c r="G21" s="216"/>
      <c r="H21" s="216"/>
      <c r="I21" s="199"/>
      <c r="J21" s="34" t="s">
        <v>46</v>
      </c>
      <c r="K21" s="26" t="s">
        <v>262</v>
      </c>
      <c r="L21" s="26" t="s">
        <v>263</v>
      </c>
      <c r="M21" s="26" t="s">
        <v>264</v>
      </c>
      <c r="N21" s="328"/>
      <c r="O21" s="296" t="s">
        <v>265</v>
      </c>
      <c r="P21" s="27" t="s">
        <v>58</v>
      </c>
      <c r="Q21" s="337"/>
      <c r="R21" s="30"/>
      <c r="S21" s="12"/>
      <c r="T21" s="12"/>
      <c r="U21" s="12"/>
      <c r="V21" s="12"/>
      <c r="W21" s="12"/>
      <c r="X21" s="12"/>
      <c r="Y21" s="12"/>
      <c r="Z21" s="14"/>
    </row>
    <row r="22" spans="1:26" ht="15.4" customHeight="1" x14ac:dyDescent="0.25">
      <c r="A22" s="16"/>
      <c r="B22" s="331">
        <v>2002</v>
      </c>
      <c r="C22" s="289"/>
      <c r="D22" s="289"/>
      <c r="E22" s="332">
        <v>0</v>
      </c>
      <c r="F22" s="216"/>
      <c r="G22" s="216"/>
      <c r="H22" s="216"/>
      <c r="I22" s="199"/>
      <c r="J22" s="28">
        <v>1989</v>
      </c>
      <c r="K22" s="332">
        <v>125</v>
      </c>
      <c r="L22" s="332"/>
      <c r="M22" s="332">
        <v>2.2999999999999998</v>
      </c>
      <c r="N22" s="12"/>
      <c r="O22" s="332">
        <v>10</v>
      </c>
      <c r="P22" s="350">
        <v>137.30000000000001</v>
      </c>
      <c r="Q22" s="351"/>
      <c r="R22" s="338"/>
      <c r="S22" s="12"/>
      <c r="T22" s="12"/>
      <c r="U22" s="12"/>
      <c r="V22" s="12"/>
      <c r="W22" s="12"/>
      <c r="X22" s="12"/>
      <c r="Y22" s="12"/>
      <c r="Z22" s="14"/>
    </row>
    <row r="23" spans="1:26" ht="15.4" customHeight="1" x14ac:dyDescent="0.25">
      <c r="A23" s="16"/>
      <c r="B23" s="331">
        <v>2003</v>
      </c>
      <c r="C23" s="289"/>
      <c r="D23" s="289"/>
      <c r="E23" s="332">
        <v>0</v>
      </c>
      <c r="F23" s="216"/>
      <c r="G23" s="216"/>
      <c r="H23" s="216"/>
      <c r="I23" s="199"/>
      <c r="J23" s="28">
        <v>1990</v>
      </c>
      <c r="K23" s="332"/>
      <c r="L23" s="332">
        <v>55.8</v>
      </c>
      <c r="M23" s="332">
        <v>2.2999999999999998</v>
      </c>
      <c r="N23" s="12"/>
      <c r="O23" s="332">
        <v>10</v>
      </c>
      <c r="P23" s="350">
        <v>68.099999999999994</v>
      </c>
      <c r="Q23" s="351"/>
      <c r="R23" s="338"/>
      <c r="S23" s="12"/>
      <c r="T23" s="12"/>
      <c r="U23" s="12"/>
      <c r="V23" s="12"/>
      <c r="W23" s="12"/>
      <c r="X23" s="12"/>
      <c r="Y23" s="12"/>
      <c r="Z23" s="14"/>
    </row>
    <row r="24" spans="1:26" ht="15.4" customHeight="1" x14ac:dyDescent="0.25">
      <c r="A24" s="16"/>
      <c r="B24" s="331">
        <v>2004</v>
      </c>
      <c r="C24" s="289"/>
      <c r="D24" s="289"/>
      <c r="E24" s="332">
        <v>0</v>
      </c>
      <c r="F24" s="216"/>
      <c r="G24" s="216"/>
      <c r="H24" s="216"/>
      <c r="I24" s="199"/>
      <c r="J24" s="28">
        <v>1991</v>
      </c>
      <c r="K24" s="332"/>
      <c r="L24" s="332">
        <v>55.8</v>
      </c>
      <c r="M24" s="332">
        <v>2.2999999999999998</v>
      </c>
      <c r="N24" s="12"/>
      <c r="O24" s="332">
        <v>10</v>
      </c>
      <c r="P24" s="350">
        <v>68.099999999999994</v>
      </c>
      <c r="Q24" s="351"/>
      <c r="R24" s="338"/>
      <c r="S24" s="12"/>
      <c r="T24" s="12"/>
      <c r="U24" s="12"/>
      <c r="V24" s="12"/>
      <c r="W24" s="12"/>
      <c r="X24" s="12"/>
      <c r="Y24" s="12"/>
      <c r="Z24" s="14"/>
    </row>
    <row r="25" spans="1:26" ht="15.4" customHeight="1" x14ac:dyDescent="0.25">
      <c r="A25" s="16"/>
      <c r="B25" s="331">
        <v>2005</v>
      </c>
      <c r="C25" s="289"/>
      <c r="D25" s="289"/>
      <c r="E25" s="332">
        <v>0</v>
      </c>
      <c r="F25" s="216"/>
      <c r="G25" s="216"/>
      <c r="H25" s="216"/>
      <c r="I25" s="199"/>
      <c r="J25" s="28">
        <v>1992</v>
      </c>
      <c r="K25" s="343"/>
      <c r="L25" s="332">
        <v>55.8</v>
      </c>
      <c r="M25" s="332">
        <v>2.2999999999999998</v>
      </c>
      <c r="N25" s="12"/>
      <c r="O25" s="332">
        <v>10</v>
      </c>
      <c r="P25" s="350">
        <v>68.099999999999994</v>
      </c>
      <c r="Q25" s="351"/>
      <c r="R25" s="338"/>
      <c r="S25" s="12"/>
      <c r="T25" s="12"/>
      <c r="U25" s="12"/>
      <c r="V25" s="12"/>
      <c r="W25" s="12"/>
      <c r="X25" s="12"/>
      <c r="Y25" s="12"/>
      <c r="Z25" s="14"/>
    </row>
    <row r="26" spans="1:26" ht="15.4" customHeight="1" x14ac:dyDescent="0.25">
      <c r="A26" s="16"/>
      <c r="B26" s="331">
        <v>2006</v>
      </c>
      <c r="C26" s="352" t="s">
        <v>266</v>
      </c>
      <c r="D26" s="343">
        <v>1199</v>
      </c>
      <c r="E26" s="343">
        <v>1199</v>
      </c>
      <c r="F26" s="333" t="s">
        <v>267</v>
      </c>
      <c r="G26" s="216"/>
      <c r="H26" s="216"/>
      <c r="I26" s="199"/>
      <c r="J26" s="28">
        <v>1993</v>
      </c>
      <c r="K26" s="332"/>
      <c r="L26" s="332">
        <v>55.8</v>
      </c>
      <c r="M26" s="332">
        <v>2.2999999999999998</v>
      </c>
      <c r="N26" s="12"/>
      <c r="O26" s="332">
        <v>10</v>
      </c>
      <c r="P26" s="350">
        <v>68.099999999999994</v>
      </c>
      <c r="Q26" s="351"/>
      <c r="R26" s="338"/>
      <c r="S26" s="216"/>
      <c r="T26" s="216"/>
      <c r="U26" s="216"/>
      <c r="V26" s="216"/>
      <c r="W26" s="216"/>
      <c r="X26" s="216"/>
      <c r="Y26" s="216"/>
      <c r="Z26" s="14"/>
    </row>
    <row r="27" spans="1:26" ht="15.4" customHeight="1" x14ac:dyDescent="0.25">
      <c r="A27" s="16"/>
      <c r="B27" s="21"/>
      <c r="C27" s="332">
        <v>-3200</v>
      </c>
      <c r="D27" s="332">
        <v>2630</v>
      </c>
      <c r="E27" s="33">
        <v>-1.61150321807189E-2</v>
      </c>
      <c r="F27" s="216"/>
      <c r="G27" s="216"/>
      <c r="H27" s="216"/>
      <c r="I27" s="199"/>
      <c r="J27" s="28">
        <v>1994</v>
      </c>
      <c r="K27" s="332"/>
      <c r="L27" s="332">
        <v>55.8</v>
      </c>
      <c r="M27" s="332">
        <v>2.2999999999999998</v>
      </c>
      <c r="N27" s="12"/>
      <c r="O27" s="332"/>
      <c r="P27" s="350">
        <v>58.1</v>
      </c>
      <c r="Q27" s="351"/>
      <c r="R27" s="338"/>
      <c r="S27" s="12"/>
      <c r="T27" s="12"/>
      <c r="U27" s="12"/>
      <c r="V27" s="12"/>
      <c r="W27" s="12"/>
      <c r="X27" s="12"/>
      <c r="Y27" s="12"/>
      <c r="Z27" s="14"/>
    </row>
    <row r="28" spans="1:26" ht="15.4" customHeight="1" x14ac:dyDescent="0.25">
      <c r="A28" s="16"/>
      <c r="B28" s="21"/>
      <c r="C28" s="296" t="s">
        <v>260</v>
      </c>
      <c r="D28" s="12"/>
      <c r="E28" s="332">
        <v>-530</v>
      </c>
      <c r="F28" s="216"/>
      <c r="G28" s="216"/>
      <c r="H28" s="216"/>
      <c r="I28" s="199"/>
      <c r="J28" s="28">
        <v>1995</v>
      </c>
      <c r="K28" s="352" t="s">
        <v>257</v>
      </c>
      <c r="L28" s="352" t="s">
        <v>257</v>
      </c>
      <c r="M28" s="343">
        <v>2.2999999999999998</v>
      </c>
      <c r="N28" s="12"/>
      <c r="O28" s="352" t="s">
        <v>257</v>
      </c>
      <c r="P28" s="353">
        <v>2.2999999999999998</v>
      </c>
      <c r="Q28" s="351"/>
      <c r="R28" s="354"/>
      <c r="S28" s="12"/>
      <c r="T28" s="12"/>
      <c r="U28" s="12"/>
      <c r="V28" s="12"/>
      <c r="W28" s="12"/>
      <c r="X28" s="12"/>
      <c r="Y28" s="12"/>
      <c r="Z28" s="14"/>
    </row>
    <row r="29" spans="1:26" ht="16.5" customHeight="1" x14ac:dyDescent="0.25">
      <c r="A29" s="16"/>
      <c r="B29" s="179"/>
      <c r="C29" s="297"/>
      <c r="D29" s="15"/>
      <c r="E29" s="355"/>
      <c r="F29" s="356"/>
      <c r="G29" s="356"/>
      <c r="H29" s="356"/>
      <c r="I29" s="124"/>
      <c r="J29" s="357" t="s">
        <v>58</v>
      </c>
      <c r="K29" s="355">
        <v>125</v>
      </c>
      <c r="L29" s="355">
        <v>279</v>
      </c>
      <c r="M29" s="355">
        <v>16.100000000000001</v>
      </c>
      <c r="N29" s="358"/>
      <c r="O29" s="355">
        <v>50</v>
      </c>
      <c r="P29" s="359">
        <v>470.1</v>
      </c>
      <c r="Q29" s="351"/>
      <c r="R29" s="354"/>
      <c r="S29" s="12"/>
      <c r="T29" s="12"/>
      <c r="U29" s="12"/>
      <c r="V29" s="12"/>
      <c r="W29" s="12"/>
      <c r="X29" s="12"/>
      <c r="Y29" s="12"/>
      <c r="Z29" s="14"/>
    </row>
    <row r="30" spans="1:26" ht="15.95" customHeight="1" x14ac:dyDescent="0.25">
      <c r="A30" s="11"/>
      <c r="B30" s="57"/>
      <c r="C30" s="300"/>
      <c r="D30" s="300"/>
      <c r="E30" s="360"/>
      <c r="F30" s="361"/>
      <c r="G30" s="361"/>
      <c r="H30" s="361"/>
      <c r="I30" s="57"/>
      <c r="J30" s="348"/>
      <c r="K30" s="348"/>
      <c r="L30" s="348"/>
      <c r="M30" s="349"/>
      <c r="N30" s="57"/>
      <c r="O30" s="57"/>
      <c r="P30" s="361"/>
      <c r="Q30" s="216"/>
      <c r="R30" s="338"/>
      <c r="S30" s="12"/>
      <c r="T30" s="12"/>
      <c r="U30" s="12"/>
      <c r="V30" s="12"/>
      <c r="W30" s="12"/>
      <c r="X30" s="12"/>
      <c r="Y30" s="12"/>
      <c r="Z30" s="14"/>
    </row>
    <row r="31" spans="1:26" ht="15.4" customHeight="1" x14ac:dyDescent="0.25">
      <c r="A31" s="11"/>
      <c r="B31" s="12"/>
      <c r="C31" s="12"/>
      <c r="D31" s="289"/>
      <c r="E31" s="289"/>
      <c r="F31" s="362"/>
      <c r="G31" s="216"/>
      <c r="H31" s="216"/>
      <c r="I31" s="12"/>
      <c r="J31" s="12"/>
      <c r="K31" s="12"/>
      <c r="L31" s="12"/>
      <c r="M31" s="12"/>
      <c r="N31" s="12"/>
      <c r="O31" s="12"/>
      <c r="P31" s="12"/>
      <c r="Q31" s="216"/>
      <c r="R31" s="338"/>
      <c r="S31" s="12"/>
      <c r="T31" s="12"/>
      <c r="U31" s="12"/>
      <c r="V31" s="12"/>
      <c r="W31" s="12"/>
      <c r="X31" s="12"/>
      <c r="Y31" s="12"/>
      <c r="Z31" s="14"/>
    </row>
    <row r="32" spans="1:26" ht="15.4" customHeight="1" x14ac:dyDescent="0.25">
      <c r="A32" s="11"/>
      <c r="B32" s="12"/>
      <c r="C32" s="12"/>
      <c r="D32" s="12"/>
      <c r="E32" s="12"/>
      <c r="F32" s="362"/>
      <c r="G32" s="362"/>
      <c r="H32" s="216"/>
      <c r="I32" s="12"/>
      <c r="J32" s="12"/>
      <c r="K32" s="12"/>
      <c r="L32" s="12"/>
      <c r="M32" s="12"/>
      <c r="N32" s="12"/>
      <c r="O32" s="12"/>
      <c r="P32" s="12"/>
      <c r="Q32" s="216"/>
      <c r="R32" s="338"/>
      <c r="S32" s="12"/>
      <c r="T32" s="12"/>
      <c r="U32" s="12"/>
      <c r="V32" s="12"/>
      <c r="W32" s="12"/>
      <c r="X32" s="12"/>
      <c r="Y32" s="12"/>
      <c r="Z32" s="14"/>
    </row>
    <row r="33" spans="1:26" ht="15.4" customHeight="1" x14ac:dyDescent="0.25">
      <c r="A33" s="11"/>
      <c r="B33" s="12"/>
      <c r="C33" s="12"/>
      <c r="D33" s="12"/>
      <c r="E33" s="325"/>
      <c r="F33" s="216"/>
      <c r="G33" s="216"/>
      <c r="H33" s="216"/>
      <c r="I33" s="12"/>
      <c r="J33" s="12"/>
      <c r="K33" s="12"/>
      <c r="L33" s="12"/>
      <c r="M33" s="12"/>
      <c r="N33" s="12"/>
      <c r="O33" s="12"/>
      <c r="P33" s="12"/>
      <c r="Q33" s="216"/>
      <c r="R33" s="338"/>
      <c r="S33" s="12"/>
      <c r="T33" s="12"/>
      <c r="U33" s="12"/>
      <c r="V33" s="12"/>
      <c r="W33" s="12"/>
      <c r="X33" s="12"/>
      <c r="Y33" s="12"/>
      <c r="Z33" s="14"/>
    </row>
    <row r="34" spans="1:26" ht="15.4" customHeight="1" x14ac:dyDescent="0.25">
      <c r="A34" s="11"/>
      <c r="B34" s="12"/>
      <c r="C34" s="12"/>
      <c r="D34" s="12"/>
      <c r="E34" s="325"/>
      <c r="F34" s="216"/>
      <c r="G34" s="216"/>
      <c r="H34" s="216"/>
      <c r="I34" s="12"/>
      <c r="J34" s="12"/>
      <c r="K34" s="12"/>
      <c r="L34" s="12"/>
      <c r="M34" s="12"/>
      <c r="N34" s="12"/>
      <c r="O34" s="12"/>
      <c r="P34" s="12"/>
      <c r="Q34" s="216"/>
      <c r="R34" s="338"/>
      <c r="S34" s="12"/>
      <c r="T34" s="12"/>
      <c r="U34" s="12"/>
      <c r="V34" s="12"/>
      <c r="W34" s="12"/>
      <c r="X34" s="12"/>
      <c r="Y34" s="12"/>
      <c r="Z34" s="14"/>
    </row>
    <row r="35" spans="1:26" ht="15.4" customHeight="1" x14ac:dyDescent="0.25">
      <c r="A35" s="11"/>
      <c r="B35" s="12"/>
      <c r="C35" s="12"/>
      <c r="D35" s="12"/>
      <c r="E35" s="325"/>
      <c r="F35" s="216"/>
      <c r="G35" s="216"/>
      <c r="H35" s="216"/>
      <c r="I35" s="12"/>
      <c r="J35" s="12"/>
      <c r="K35" s="12"/>
      <c r="L35" s="12"/>
      <c r="M35" s="12"/>
      <c r="N35" s="12"/>
      <c r="O35" s="12"/>
      <c r="P35" s="12"/>
      <c r="Q35" s="216"/>
      <c r="R35" s="338"/>
      <c r="S35" s="12"/>
      <c r="T35" s="12"/>
      <c r="U35" s="12"/>
      <c r="V35" s="12"/>
      <c r="W35" s="12"/>
      <c r="X35" s="12"/>
      <c r="Y35" s="12"/>
      <c r="Z35" s="14"/>
    </row>
    <row r="36" spans="1:26" ht="15.4" customHeight="1" x14ac:dyDescent="0.25">
      <c r="A36" s="11"/>
      <c r="B36" s="12"/>
      <c r="C36" s="363"/>
      <c r="D36" s="363"/>
      <c r="E36" s="363"/>
      <c r="F36" s="363"/>
      <c r="G36" s="364"/>
      <c r="H36" s="216"/>
      <c r="I36" s="12"/>
      <c r="J36" s="12"/>
      <c r="K36" s="12"/>
      <c r="L36" s="12"/>
      <c r="M36" s="12"/>
      <c r="N36" s="12"/>
      <c r="O36" s="12"/>
      <c r="P36" s="12"/>
      <c r="Q36" s="364"/>
      <c r="R36" s="338"/>
      <c r="S36" s="12"/>
      <c r="T36" s="12"/>
      <c r="U36" s="12"/>
      <c r="V36" s="12"/>
      <c r="W36" s="12"/>
      <c r="X36" s="12"/>
      <c r="Y36" s="12"/>
      <c r="Z36" s="14"/>
    </row>
    <row r="37" spans="1:26" ht="15.4" customHeight="1" x14ac:dyDescent="0.25">
      <c r="A37" s="11"/>
      <c r="B37" s="12"/>
      <c r="C37" s="30"/>
      <c r="D37" s="30"/>
      <c r="E37" s="325"/>
      <c r="F37" s="216"/>
      <c r="G37" s="216"/>
      <c r="H37" s="362"/>
      <c r="I37" s="12"/>
      <c r="J37" s="12"/>
      <c r="K37" s="12"/>
      <c r="L37" s="12"/>
      <c r="M37" s="12"/>
      <c r="N37" s="12"/>
      <c r="O37" s="12"/>
      <c r="P37" s="12"/>
      <c r="Q37" s="12"/>
      <c r="R37" s="12"/>
      <c r="S37" s="12"/>
      <c r="T37" s="12"/>
      <c r="U37" s="12"/>
      <c r="V37" s="12"/>
      <c r="W37" s="12"/>
      <c r="X37" s="12"/>
      <c r="Y37" s="12"/>
      <c r="Z37" s="14"/>
    </row>
    <row r="38" spans="1:26" ht="15.4" customHeight="1" x14ac:dyDescent="0.25">
      <c r="A38" s="11"/>
      <c r="B38" s="12"/>
      <c r="C38" s="12"/>
      <c r="D38" s="12"/>
      <c r="E38" s="12"/>
      <c r="F38" s="12"/>
      <c r="G38" s="12"/>
      <c r="H38" s="344"/>
      <c r="I38" s="12"/>
      <c r="J38" s="12"/>
      <c r="K38" s="12"/>
      <c r="L38" s="12"/>
      <c r="M38" s="12"/>
      <c r="N38" s="12"/>
      <c r="O38" s="12"/>
      <c r="P38" s="12"/>
      <c r="Q38" s="12"/>
      <c r="R38" s="12"/>
      <c r="S38" s="12"/>
      <c r="T38" s="12"/>
      <c r="U38" s="12"/>
      <c r="V38" s="12"/>
      <c r="W38" s="12"/>
      <c r="X38" s="12"/>
      <c r="Y38" s="12"/>
      <c r="Z38" s="14"/>
    </row>
    <row r="39" spans="1:26" ht="15.4" customHeight="1" x14ac:dyDescent="0.25">
      <c r="A39" s="11"/>
      <c r="B39" s="12"/>
      <c r="C39" s="12"/>
      <c r="D39" s="12"/>
      <c r="E39" s="216"/>
      <c r="F39" s="216"/>
      <c r="G39" s="216"/>
      <c r="H39" s="365"/>
      <c r="I39" s="12"/>
      <c r="J39" s="12"/>
      <c r="K39" s="12"/>
      <c r="L39" s="12"/>
      <c r="M39" s="12"/>
      <c r="N39" s="12"/>
      <c r="O39" s="12"/>
      <c r="P39" s="12"/>
      <c r="Q39" s="12"/>
      <c r="R39" s="12"/>
      <c r="S39" s="12"/>
      <c r="T39" s="12"/>
      <c r="U39" s="12"/>
      <c r="V39" s="12"/>
      <c r="W39" s="12"/>
      <c r="X39" s="12"/>
      <c r="Y39" s="12"/>
      <c r="Z39" s="14"/>
    </row>
    <row r="40" spans="1:26" ht="15.4" customHeight="1" x14ac:dyDescent="0.25">
      <c r="A40" s="11"/>
      <c r="B40" s="12"/>
      <c r="C40" s="12"/>
      <c r="D40" s="12"/>
      <c r="E40" s="12"/>
      <c r="F40" s="12"/>
      <c r="G40" s="12"/>
      <c r="H40" s="12"/>
      <c r="I40" s="12"/>
      <c r="J40" s="30"/>
      <c r="K40" s="12"/>
      <c r="L40" s="12"/>
      <c r="M40" s="12"/>
      <c r="N40" s="12"/>
      <c r="O40" s="12"/>
      <c r="P40" s="12"/>
      <c r="Q40" s="12"/>
      <c r="R40" s="12"/>
      <c r="S40" s="12"/>
      <c r="T40" s="12"/>
      <c r="U40" s="12"/>
      <c r="V40" s="12"/>
      <c r="W40" s="12"/>
      <c r="X40" s="12"/>
      <c r="Y40" s="12"/>
      <c r="Z40" s="14"/>
    </row>
    <row r="41" spans="1:26" ht="15.4" customHeight="1" x14ac:dyDescent="0.25">
      <c r="A41" s="11"/>
      <c r="B41" s="12"/>
      <c r="C41" s="12"/>
      <c r="D41" s="12"/>
      <c r="E41" s="12"/>
      <c r="F41" s="12"/>
      <c r="G41" s="12"/>
      <c r="H41" s="12"/>
      <c r="I41" s="12"/>
      <c r="J41" s="12"/>
      <c r="K41" s="289"/>
      <c r="L41" s="289"/>
      <c r="M41" s="289"/>
      <c r="N41" s="289"/>
      <c r="O41" s="289"/>
      <c r="P41" s="289"/>
      <c r="Q41" s="12"/>
      <c r="R41" s="12"/>
      <c r="S41" s="12"/>
      <c r="T41" s="12"/>
      <c r="U41" s="12"/>
      <c r="V41" s="12"/>
      <c r="W41" s="12"/>
      <c r="X41" s="12"/>
      <c r="Y41" s="12"/>
      <c r="Z41" s="14"/>
    </row>
    <row r="42" spans="1:26" ht="15.4" customHeight="1" x14ac:dyDescent="0.25">
      <c r="A42" s="11"/>
      <c r="B42" s="12"/>
      <c r="C42" s="12"/>
      <c r="D42" s="12"/>
      <c r="E42" s="12"/>
      <c r="F42" s="12"/>
      <c r="G42" s="12"/>
      <c r="H42" s="12"/>
      <c r="I42" s="12"/>
      <c r="J42" s="216"/>
      <c r="K42" s="216"/>
      <c r="L42" s="216"/>
      <c r="M42" s="216"/>
      <c r="N42" s="216"/>
      <c r="O42" s="216"/>
      <c r="P42" s="216"/>
      <c r="Q42" s="216"/>
      <c r="R42" s="216"/>
      <c r="S42" s="216"/>
      <c r="T42" s="216"/>
      <c r="U42" s="216"/>
      <c r="V42" s="216"/>
      <c r="W42" s="216"/>
      <c r="X42" s="216"/>
      <c r="Y42" s="216"/>
      <c r="Z42" s="50"/>
    </row>
    <row r="43" spans="1:26" ht="15.4" customHeight="1" x14ac:dyDescent="0.25">
      <c r="A43" s="58"/>
      <c r="B43" s="59"/>
      <c r="C43" s="59"/>
      <c r="D43" s="59"/>
      <c r="E43" s="59"/>
      <c r="F43" s="59"/>
      <c r="G43" s="59"/>
      <c r="H43" s="59"/>
      <c r="I43" s="59"/>
      <c r="J43" s="59"/>
      <c r="K43" s="59"/>
      <c r="L43" s="59"/>
      <c r="M43" s="59"/>
      <c r="N43" s="59"/>
      <c r="O43" s="59"/>
      <c r="P43" s="301"/>
      <c r="Q43" s="59"/>
      <c r="R43" s="59"/>
      <c r="S43" s="59"/>
      <c r="T43" s="59"/>
      <c r="U43" s="59"/>
      <c r="V43" s="59"/>
      <c r="W43" s="59"/>
      <c r="X43" s="59"/>
      <c r="Y43" s="59"/>
      <c r="Z43" s="87"/>
    </row>
  </sheetData>
  <pageMargins left="0.19" right="0.13" top="0.44" bottom="0.75" header="0.3" footer="0.3"/>
  <pageSetup orientation="landscape"/>
  <headerFooter>
    <oddFooter>&amp;C&amp;"Helvetica Neue,Regular"&amp;12&amp;K000000&amp;P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0"/>
  <sheetViews>
    <sheetView showGridLines="0" workbookViewId="0"/>
  </sheetViews>
  <sheetFormatPr defaultColWidth="8.85546875" defaultRowHeight="15" customHeight="1" x14ac:dyDescent="0.25"/>
  <cols>
    <col min="1" max="1" width="1.7109375" style="366" customWidth="1"/>
    <col min="2" max="2" width="12.42578125" style="366" customWidth="1"/>
    <col min="3" max="3" width="13.42578125" style="366" customWidth="1"/>
    <col min="4" max="5" width="12" style="366" customWidth="1"/>
    <col min="6" max="6" width="10.42578125" style="366" customWidth="1"/>
    <col min="7" max="7" width="11.42578125" style="366" customWidth="1"/>
    <col min="8" max="8" width="11.7109375" style="366" customWidth="1"/>
    <col min="9" max="9" width="12.28515625" style="366" customWidth="1"/>
    <col min="10" max="10" width="12.7109375" style="366" customWidth="1"/>
    <col min="11" max="11" width="11.42578125" style="366" customWidth="1"/>
    <col min="12" max="12" width="10.42578125" style="366" customWidth="1"/>
    <col min="13" max="16" width="9.140625" style="366" customWidth="1"/>
    <col min="17" max="17" width="10.140625" style="366" customWidth="1"/>
    <col min="18" max="18" width="10.42578125" style="366" customWidth="1"/>
    <col min="19" max="19" width="9.85546875" style="366" customWidth="1"/>
    <col min="20" max="20" width="11.140625" style="366" customWidth="1"/>
    <col min="21" max="21" width="11.85546875" style="366" customWidth="1"/>
    <col min="22" max="22" width="10.7109375" style="366" customWidth="1"/>
    <col min="23" max="23" width="11" style="366" customWidth="1"/>
    <col min="24" max="24" width="10.7109375" style="366" customWidth="1"/>
    <col min="25" max="25" width="11.140625" style="366" customWidth="1"/>
    <col min="26" max="26" width="11.42578125" style="366" customWidth="1"/>
    <col min="27" max="27" width="13.140625" style="366" customWidth="1"/>
    <col min="28" max="28" width="10.140625" style="366" customWidth="1"/>
    <col min="29" max="29" width="8.85546875" style="366" customWidth="1"/>
    <col min="30" max="16384" width="8.85546875" style="366"/>
  </cols>
  <sheetData>
    <row r="1" spans="1:28" ht="13.5" customHeight="1" x14ac:dyDescent="0.25">
      <c r="A1" s="367"/>
      <c r="B1" s="368"/>
      <c r="C1" s="9"/>
      <c r="D1" s="9"/>
      <c r="E1" s="9"/>
      <c r="F1" s="9"/>
      <c r="G1" s="9"/>
      <c r="H1" s="9"/>
      <c r="I1" s="9"/>
      <c r="J1" s="9"/>
      <c r="K1" s="9"/>
      <c r="L1" s="9"/>
      <c r="M1" s="9"/>
      <c r="N1" s="9"/>
      <c r="O1" s="9"/>
      <c r="P1" s="9"/>
      <c r="Q1" s="9"/>
      <c r="R1" s="9"/>
      <c r="S1" s="9"/>
      <c r="T1" s="9"/>
      <c r="U1" s="9"/>
      <c r="V1" s="9"/>
      <c r="W1" s="9"/>
      <c r="X1" s="9"/>
      <c r="Y1" s="9"/>
      <c r="Z1" s="9"/>
      <c r="AA1" s="9"/>
      <c r="AB1" s="10"/>
    </row>
    <row r="2" spans="1:28" ht="21" customHeight="1" x14ac:dyDescent="0.35">
      <c r="A2" s="369"/>
      <c r="B2" s="289"/>
      <c r="C2" s="12"/>
      <c r="D2" s="12"/>
      <c r="E2" s="231" t="s">
        <v>33</v>
      </c>
      <c r="F2" s="12"/>
      <c r="G2" s="12"/>
      <c r="H2" s="12"/>
      <c r="I2" s="12"/>
      <c r="J2" s="12"/>
      <c r="K2" s="12"/>
      <c r="L2" s="12"/>
      <c r="M2" s="12"/>
      <c r="N2" s="12"/>
      <c r="O2" s="12"/>
      <c r="P2" s="12"/>
      <c r="Q2" s="12"/>
      <c r="R2" s="12"/>
      <c r="S2" s="12"/>
      <c r="T2" s="12"/>
      <c r="U2" s="12"/>
      <c r="V2" s="12"/>
      <c r="W2" s="12"/>
      <c r="X2" s="12"/>
      <c r="Y2" s="12"/>
      <c r="Z2" s="12"/>
      <c r="AA2" s="12"/>
      <c r="AB2" s="14"/>
    </row>
    <row r="3" spans="1:28" ht="15.75" customHeight="1" x14ac:dyDescent="0.25">
      <c r="A3" s="369"/>
      <c r="B3" s="15"/>
      <c r="C3" s="15"/>
      <c r="D3" s="15"/>
      <c r="E3" s="15"/>
      <c r="F3" s="15"/>
      <c r="G3" s="15"/>
      <c r="H3" s="15"/>
      <c r="I3" s="15"/>
      <c r="J3" s="12"/>
      <c r="K3" s="12"/>
      <c r="L3" s="12"/>
      <c r="M3" s="12"/>
      <c r="N3" s="12"/>
      <c r="O3" s="12"/>
      <c r="P3" s="12"/>
      <c r="Q3" s="12"/>
      <c r="R3" s="12"/>
      <c r="S3" s="12"/>
      <c r="T3" s="12"/>
      <c r="U3" s="12"/>
      <c r="V3" s="12"/>
      <c r="W3" s="12"/>
      <c r="X3" s="12"/>
      <c r="Y3" s="12"/>
      <c r="Z3" s="12"/>
      <c r="AA3" s="12"/>
      <c r="AB3" s="14"/>
    </row>
    <row r="4" spans="1:28" ht="24" customHeight="1" x14ac:dyDescent="0.35">
      <c r="A4" s="16"/>
      <c r="B4" s="90" t="s">
        <v>268</v>
      </c>
      <c r="C4" s="284"/>
      <c r="D4" s="284"/>
      <c r="E4" s="284"/>
      <c r="F4" s="284"/>
      <c r="G4" s="284"/>
      <c r="H4" s="284"/>
      <c r="I4" s="274" t="s">
        <v>213</v>
      </c>
      <c r="J4" s="21"/>
      <c r="K4" s="12"/>
      <c r="L4" s="12"/>
      <c r="M4" s="12"/>
      <c r="N4" s="12"/>
      <c r="O4" s="12"/>
      <c r="P4" s="12"/>
      <c r="Q4" s="12"/>
      <c r="R4" s="12"/>
      <c r="S4" s="12"/>
      <c r="T4" s="12"/>
      <c r="U4" s="12"/>
      <c r="V4" s="12"/>
      <c r="W4" s="12"/>
      <c r="X4" s="12"/>
      <c r="Y4" s="12"/>
      <c r="Z4" s="12"/>
      <c r="AA4" s="12"/>
      <c r="AB4" s="14"/>
    </row>
    <row r="5" spans="1:28" ht="14.1" customHeight="1" x14ac:dyDescent="0.25">
      <c r="A5" s="16"/>
      <c r="B5" s="370"/>
      <c r="C5" s="254"/>
      <c r="D5" s="182" t="s">
        <v>84</v>
      </c>
      <c r="E5" s="254"/>
      <c r="F5" s="254"/>
      <c r="G5" s="182" t="s">
        <v>85</v>
      </c>
      <c r="H5" s="182" t="s">
        <v>86</v>
      </c>
      <c r="I5" s="183" t="s">
        <v>182</v>
      </c>
      <c r="J5" s="21"/>
      <c r="K5" s="12"/>
      <c r="L5" s="12"/>
      <c r="M5" s="12"/>
      <c r="N5" s="12"/>
      <c r="O5" s="12"/>
      <c r="P5" s="12"/>
      <c r="Q5" s="12"/>
      <c r="R5" s="12"/>
      <c r="S5" s="12"/>
      <c r="T5" s="12"/>
      <c r="U5" s="103"/>
      <c r="V5" s="103"/>
      <c r="W5" s="103"/>
      <c r="X5" s="103"/>
      <c r="Y5" s="103"/>
      <c r="Z5" s="103"/>
      <c r="AA5" s="103"/>
      <c r="AB5" s="371"/>
    </row>
    <row r="6" spans="1:28" ht="13.5" customHeight="1" x14ac:dyDescent="0.25">
      <c r="A6" s="16"/>
      <c r="B6" s="184" t="s">
        <v>46</v>
      </c>
      <c r="C6" s="185" t="s">
        <v>183</v>
      </c>
      <c r="D6" s="185" t="s">
        <v>90</v>
      </c>
      <c r="E6" s="185" t="s">
        <v>91</v>
      </c>
      <c r="F6" s="185" t="s">
        <v>92</v>
      </c>
      <c r="G6" s="185" t="s">
        <v>93</v>
      </c>
      <c r="H6" s="185" t="s">
        <v>94</v>
      </c>
      <c r="I6" s="186" t="s">
        <v>184</v>
      </c>
      <c r="J6" s="21"/>
      <c r="K6" s="12"/>
      <c r="L6" s="12"/>
      <c r="M6" s="12"/>
      <c r="N6" s="12"/>
      <c r="O6" s="12"/>
      <c r="P6" s="12"/>
      <c r="Q6" s="12"/>
      <c r="R6" s="12"/>
      <c r="S6" s="12"/>
      <c r="T6" s="12"/>
      <c r="U6" s="107"/>
      <c r="V6" s="107"/>
      <c r="W6" s="107"/>
      <c r="X6" s="107"/>
      <c r="Y6" s="107"/>
      <c r="Z6" s="107"/>
      <c r="AA6" s="107"/>
      <c r="AB6" s="372"/>
    </row>
    <row r="7" spans="1:28" ht="13.5" customHeight="1" x14ac:dyDescent="0.25">
      <c r="A7" s="16"/>
      <c r="B7" s="238">
        <v>1989</v>
      </c>
      <c r="C7" s="239">
        <v>-30197</v>
      </c>
      <c r="D7" s="239">
        <v>1166.104</v>
      </c>
      <c r="E7" s="239">
        <v>1088</v>
      </c>
      <c r="F7" s="239">
        <v>522</v>
      </c>
      <c r="G7" s="239">
        <v>-1250</v>
      </c>
      <c r="H7" s="239">
        <v>2982.1039999999998</v>
      </c>
      <c r="I7" s="240">
        <v>-27214.896000000001</v>
      </c>
      <c r="J7" s="21"/>
      <c r="K7" s="239"/>
      <c r="L7" s="12"/>
      <c r="M7" s="12"/>
      <c r="N7" s="12"/>
      <c r="O7" s="12"/>
      <c r="P7" s="12"/>
      <c r="Q7" s="12"/>
      <c r="R7" s="12"/>
      <c r="S7" s="12"/>
      <c r="T7" s="12"/>
      <c r="U7" s="103"/>
      <c r="V7" s="239"/>
      <c r="W7" s="289"/>
      <c r="X7" s="289"/>
      <c r="Y7" s="289"/>
      <c r="Z7" s="289"/>
      <c r="AA7" s="239"/>
      <c r="AB7" s="373"/>
    </row>
    <row r="8" spans="1:28" ht="13.5" customHeight="1" x14ac:dyDescent="0.25">
      <c r="A8" s="16"/>
      <c r="B8" s="238">
        <v>1990</v>
      </c>
      <c r="C8" s="239">
        <v>-1700</v>
      </c>
      <c r="D8" s="239">
        <v>1600.624</v>
      </c>
      <c r="E8" s="239">
        <v>1130</v>
      </c>
      <c r="F8" s="239">
        <v>426</v>
      </c>
      <c r="G8" s="239">
        <v>-1195</v>
      </c>
      <c r="H8" s="239">
        <v>3499.6239999999998</v>
      </c>
      <c r="I8" s="240">
        <v>1799.624</v>
      </c>
      <c r="J8" s="21"/>
      <c r="K8" s="239"/>
      <c r="L8" s="12"/>
      <c r="M8" s="12"/>
      <c r="N8" s="12"/>
      <c r="O8" s="12"/>
      <c r="P8" s="12"/>
      <c r="Q8" s="12"/>
      <c r="R8" s="12"/>
      <c r="S8" s="12"/>
      <c r="T8" s="12"/>
      <c r="U8" s="103"/>
      <c r="V8" s="127"/>
      <c r="W8" s="289"/>
      <c r="X8" s="289"/>
      <c r="Y8" s="289"/>
      <c r="Z8" s="289"/>
      <c r="AA8" s="239"/>
      <c r="AB8" s="373"/>
    </row>
    <row r="9" spans="1:28" ht="13.5" customHeight="1" x14ac:dyDescent="0.25">
      <c r="A9" s="16"/>
      <c r="B9" s="238">
        <v>1991</v>
      </c>
      <c r="C9" s="127">
        <v>1351</v>
      </c>
      <c r="D9" s="239">
        <v>1666.5119999999999</v>
      </c>
      <c r="E9" s="239">
        <v>1050</v>
      </c>
      <c r="F9" s="239">
        <v>459</v>
      </c>
      <c r="G9" s="239">
        <v>1254</v>
      </c>
      <c r="H9" s="239">
        <v>1003.5119999999999</v>
      </c>
      <c r="I9" s="240">
        <v>2354.5120000000002</v>
      </c>
      <c r="J9" s="21"/>
      <c r="K9" s="239"/>
      <c r="L9" s="12"/>
      <c r="M9" s="12"/>
      <c r="N9" s="12"/>
      <c r="O9" s="12"/>
      <c r="P9" s="12"/>
      <c r="Q9" s="12"/>
      <c r="R9" s="12"/>
      <c r="S9" s="12"/>
      <c r="T9" s="12"/>
      <c r="U9" s="103"/>
      <c r="V9" s="127"/>
      <c r="W9" s="289"/>
      <c r="X9" s="289"/>
      <c r="Y9" s="289"/>
      <c r="Z9" s="289"/>
      <c r="AA9" s="239"/>
      <c r="AB9" s="373"/>
    </row>
    <row r="10" spans="1:28" ht="13.5" customHeight="1" x14ac:dyDescent="0.25">
      <c r="A10" s="16"/>
      <c r="B10" s="238">
        <v>1992</v>
      </c>
      <c r="C10" s="127"/>
      <c r="D10" s="239">
        <v>1646.0640000000001</v>
      </c>
      <c r="E10" s="239">
        <v>1071</v>
      </c>
      <c r="F10" s="239">
        <v>519</v>
      </c>
      <c r="G10" s="239">
        <v>565</v>
      </c>
      <c r="H10" s="239">
        <v>1633.0640000000001</v>
      </c>
      <c r="I10" s="240">
        <v>1633.0640000000001</v>
      </c>
      <c r="J10" s="21"/>
      <c r="K10" s="239"/>
      <c r="L10" s="12"/>
      <c r="M10" s="12"/>
      <c r="N10" s="12"/>
      <c r="O10" s="12"/>
      <c r="P10" s="12"/>
      <c r="Q10" s="12"/>
      <c r="R10" s="12"/>
      <c r="S10" s="12"/>
      <c r="T10" s="12"/>
      <c r="U10" s="103"/>
      <c r="V10" s="127"/>
      <c r="W10" s="289"/>
      <c r="X10" s="289"/>
      <c r="Y10" s="289"/>
      <c r="Z10" s="289"/>
      <c r="AA10" s="239"/>
      <c r="AB10" s="373"/>
    </row>
    <row r="11" spans="1:28" ht="13.5" customHeight="1" x14ac:dyDescent="0.25">
      <c r="A11" s="16"/>
      <c r="B11" s="238">
        <v>1993</v>
      </c>
      <c r="C11" s="127"/>
      <c r="D11" s="239">
        <v>782.70399999999995</v>
      </c>
      <c r="E11" s="239">
        <v>1073</v>
      </c>
      <c r="F11" s="239">
        <v>615</v>
      </c>
      <c r="G11" s="239">
        <v>-528</v>
      </c>
      <c r="H11" s="239">
        <v>1768.704</v>
      </c>
      <c r="I11" s="240">
        <v>1768.704</v>
      </c>
      <c r="J11" s="21"/>
      <c r="K11" s="239"/>
      <c r="L11" s="12"/>
      <c r="M11" s="12"/>
      <c r="N11" s="12"/>
      <c r="O11" s="12"/>
      <c r="P11" s="12"/>
      <c r="Q11" s="12"/>
      <c r="R11" s="12"/>
      <c r="S11" s="12"/>
      <c r="T11" s="12"/>
      <c r="U11" s="103"/>
      <c r="V11" s="127"/>
      <c r="W11" s="289"/>
      <c r="X11" s="289"/>
      <c r="Y11" s="289"/>
      <c r="Z11" s="289"/>
      <c r="AA11" s="239"/>
      <c r="AB11" s="373"/>
    </row>
    <row r="12" spans="1:28" ht="13.5" customHeight="1" x14ac:dyDescent="0.25">
      <c r="A12" s="16"/>
      <c r="B12" s="238">
        <v>1994</v>
      </c>
      <c r="C12" s="127"/>
      <c r="D12" s="239">
        <v>1440.75</v>
      </c>
      <c r="E12" s="239">
        <v>1083</v>
      </c>
      <c r="F12" s="239">
        <v>670</v>
      </c>
      <c r="G12" s="239">
        <v>-1433</v>
      </c>
      <c r="H12" s="239">
        <v>3286.75</v>
      </c>
      <c r="I12" s="240">
        <v>3286.75</v>
      </c>
      <c r="J12" s="21"/>
      <c r="K12" s="239"/>
      <c r="L12" s="12"/>
      <c r="M12" s="12"/>
      <c r="N12" s="12"/>
      <c r="O12" s="12"/>
      <c r="P12" s="12"/>
      <c r="Q12" s="12"/>
      <c r="R12" s="12"/>
      <c r="S12" s="12"/>
      <c r="T12" s="12"/>
      <c r="U12" s="103"/>
      <c r="V12" s="127"/>
      <c r="W12" s="289"/>
      <c r="X12" s="289"/>
      <c r="Y12" s="289"/>
      <c r="Z12" s="289"/>
      <c r="AA12" s="239"/>
      <c r="AB12" s="373"/>
    </row>
    <row r="13" spans="1:28" ht="13.5" customHeight="1" x14ac:dyDescent="0.25">
      <c r="A13" s="16"/>
      <c r="B13" s="238">
        <v>1995</v>
      </c>
      <c r="C13" s="127"/>
      <c r="D13" s="239">
        <v>1323.308</v>
      </c>
      <c r="E13" s="239">
        <v>1198</v>
      </c>
      <c r="F13" s="239">
        <v>744</v>
      </c>
      <c r="G13" s="239">
        <v>1667</v>
      </c>
      <c r="H13" s="239">
        <v>110.30800000000001</v>
      </c>
      <c r="I13" s="240">
        <v>110.30800000000001</v>
      </c>
      <c r="J13" s="21"/>
      <c r="K13" s="239"/>
      <c r="L13" s="12"/>
      <c r="M13" s="12"/>
      <c r="N13" s="12"/>
      <c r="O13" s="12"/>
      <c r="P13" s="12"/>
      <c r="Q13" s="12"/>
      <c r="R13" s="12"/>
      <c r="S13" s="12"/>
      <c r="T13" s="12"/>
      <c r="U13" s="103"/>
      <c r="V13" s="127"/>
      <c r="W13" s="289"/>
      <c r="X13" s="289"/>
      <c r="Y13" s="289"/>
      <c r="Z13" s="289"/>
      <c r="AA13" s="239"/>
      <c r="AB13" s="373"/>
    </row>
    <row r="14" spans="1:28" ht="13.5" customHeight="1" x14ac:dyDescent="0.25">
      <c r="A14" s="16"/>
      <c r="B14" s="238">
        <v>1996</v>
      </c>
      <c r="C14" s="127"/>
      <c r="D14" s="239">
        <v>1267.876</v>
      </c>
      <c r="E14" s="239">
        <v>1174</v>
      </c>
      <c r="F14" s="239">
        <v>741</v>
      </c>
      <c r="G14" s="239">
        <v>9.0000000000001101</v>
      </c>
      <c r="H14" s="239">
        <v>1691.876</v>
      </c>
      <c r="I14" s="240">
        <v>1691.876</v>
      </c>
      <c r="J14" s="21"/>
      <c r="K14" s="239"/>
      <c r="L14" s="12"/>
      <c r="M14" s="12"/>
      <c r="N14" s="12"/>
      <c r="O14" s="12"/>
      <c r="P14" s="12"/>
      <c r="Q14" s="12"/>
      <c r="R14" s="12"/>
      <c r="S14" s="12"/>
      <c r="T14" s="12"/>
      <c r="U14" s="103"/>
      <c r="V14" s="127"/>
      <c r="W14" s="289"/>
      <c r="X14" s="289"/>
      <c r="Y14" s="289"/>
      <c r="Z14" s="289"/>
      <c r="AA14" s="239"/>
      <c r="AB14" s="373"/>
    </row>
    <row r="15" spans="1:28" ht="13.5" customHeight="1" x14ac:dyDescent="0.25">
      <c r="A15" s="16"/>
      <c r="B15" s="238">
        <v>1997</v>
      </c>
      <c r="C15" s="127"/>
      <c r="D15" s="239">
        <v>1172.1600000000001</v>
      </c>
      <c r="E15" s="239">
        <v>1138</v>
      </c>
      <c r="F15" s="239">
        <v>763</v>
      </c>
      <c r="G15" s="239">
        <v>34.999999999999702</v>
      </c>
      <c r="H15" s="239">
        <v>1512.16</v>
      </c>
      <c r="I15" s="240">
        <v>1512.16</v>
      </c>
      <c r="J15" s="21"/>
      <c r="K15" s="239"/>
      <c r="L15" s="12"/>
      <c r="M15" s="12"/>
      <c r="N15" s="12"/>
      <c r="O15" s="12"/>
      <c r="P15" s="12"/>
      <c r="Q15" s="12"/>
      <c r="R15" s="12"/>
      <c r="S15" s="12"/>
      <c r="T15" s="12"/>
      <c r="U15" s="103"/>
      <c r="V15" s="127"/>
      <c r="W15" s="289"/>
      <c r="X15" s="289"/>
      <c r="Y15" s="289"/>
      <c r="Z15" s="289"/>
      <c r="AA15" s="239"/>
      <c r="AB15" s="373"/>
    </row>
    <row r="16" spans="1:28" ht="13.5" customHeight="1" x14ac:dyDescent="0.25">
      <c r="A16" s="16"/>
      <c r="B16" s="238">
        <v>1998</v>
      </c>
      <c r="C16" s="127"/>
      <c r="D16" s="239">
        <v>1213.3800000000001</v>
      </c>
      <c r="E16" s="239">
        <v>1135</v>
      </c>
      <c r="F16" s="239">
        <v>576</v>
      </c>
      <c r="G16" s="239">
        <v>-720.38995801259603</v>
      </c>
      <c r="H16" s="239">
        <v>2492.7699580126</v>
      </c>
      <c r="I16" s="240">
        <v>2492.7699580126</v>
      </c>
      <c r="J16" s="21"/>
      <c r="K16" s="239"/>
      <c r="L16" s="12"/>
      <c r="M16" s="12"/>
      <c r="N16" s="12"/>
      <c r="O16" s="12"/>
      <c r="P16" s="12"/>
      <c r="Q16" s="12"/>
      <c r="R16" s="12"/>
      <c r="S16" s="12"/>
      <c r="T16" s="12"/>
      <c r="U16" s="103"/>
      <c r="V16" s="127"/>
      <c r="W16" s="289"/>
      <c r="X16" s="289"/>
      <c r="Y16" s="289"/>
      <c r="Z16" s="289"/>
      <c r="AA16" s="239"/>
      <c r="AB16" s="373"/>
    </row>
    <row r="17" spans="1:28" ht="13.5" customHeight="1" x14ac:dyDescent="0.25">
      <c r="A17" s="16"/>
      <c r="B17" s="238">
        <v>1999</v>
      </c>
      <c r="C17" s="239">
        <v>11559</v>
      </c>
      <c r="D17" s="239">
        <v>550.29999999999995</v>
      </c>
      <c r="E17" s="239">
        <v>566</v>
      </c>
      <c r="F17" s="239">
        <v>275</v>
      </c>
      <c r="G17" s="239">
        <v>6</v>
      </c>
      <c r="H17" s="239">
        <v>835.3</v>
      </c>
      <c r="I17" s="240">
        <v>12394.3</v>
      </c>
      <c r="J17" s="21"/>
      <c r="K17" s="239"/>
      <c r="L17" s="12"/>
      <c r="M17" s="12"/>
      <c r="N17" s="12"/>
      <c r="O17" s="12"/>
      <c r="P17" s="12"/>
      <c r="Q17" s="12"/>
      <c r="R17" s="12"/>
      <c r="S17" s="12"/>
      <c r="T17" s="12"/>
      <c r="U17" s="103"/>
      <c r="V17" s="127"/>
      <c r="W17" s="289"/>
      <c r="X17" s="289"/>
      <c r="Y17" s="289"/>
      <c r="Z17" s="289"/>
      <c r="AA17" s="239"/>
      <c r="AB17" s="373"/>
    </row>
    <row r="18" spans="1:28" ht="15.75" customHeight="1" x14ac:dyDescent="0.25">
      <c r="A18" s="16"/>
      <c r="B18" s="241">
        <v>2000</v>
      </c>
      <c r="C18" s="242">
        <v>16064</v>
      </c>
      <c r="D18" s="374">
        <v>298.7</v>
      </c>
      <c r="E18" s="242">
        <v>268</v>
      </c>
      <c r="F18" s="242">
        <v>125</v>
      </c>
      <c r="G18" s="242">
        <v>10</v>
      </c>
      <c r="H18" s="242">
        <v>431.7</v>
      </c>
      <c r="I18" s="243">
        <v>16495.7</v>
      </c>
      <c r="J18" s="21"/>
      <c r="K18" s="239"/>
      <c r="L18" s="12"/>
      <c r="M18" s="12"/>
      <c r="N18" s="12"/>
      <c r="O18" s="12"/>
      <c r="P18" s="12"/>
      <c r="Q18" s="12"/>
      <c r="R18" s="12"/>
      <c r="S18" s="12"/>
      <c r="T18" s="12"/>
      <c r="U18" s="103"/>
      <c r="V18" s="239"/>
      <c r="W18" s="289"/>
      <c r="X18" s="289"/>
      <c r="Y18" s="289"/>
      <c r="Z18" s="289"/>
      <c r="AA18" s="239"/>
      <c r="AB18" s="373"/>
    </row>
    <row r="19" spans="1:28" ht="15.75" customHeight="1" x14ac:dyDescent="0.25">
      <c r="A19" s="16"/>
      <c r="B19" s="135"/>
      <c r="C19" s="244"/>
      <c r="D19" s="245"/>
      <c r="E19" s="245"/>
      <c r="F19" s="246" t="s">
        <v>185</v>
      </c>
      <c r="G19" s="245"/>
      <c r="H19" s="247"/>
      <c r="I19" s="248">
        <v>6.5115010070588397E-2</v>
      </c>
      <c r="J19" s="21"/>
      <c r="K19" s="12"/>
      <c r="L19" s="12"/>
      <c r="M19" s="12"/>
      <c r="N19" s="12"/>
      <c r="O19" s="12"/>
      <c r="P19" s="12"/>
      <c r="Q19" s="12"/>
      <c r="R19" s="12"/>
      <c r="S19" s="12"/>
      <c r="T19" s="12"/>
      <c r="U19" s="103"/>
      <c r="V19" s="12"/>
      <c r="W19" s="12"/>
      <c r="X19" s="12"/>
      <c r="Y19" s="12"/>
      <c r="Z19" s="12"/>
      <c r="AA19" s="239"/>
      <c r="AB19" s="373"/>
    </row>
    <row r="20" spans="1:28" ht="16.5" customHeight="1" x14ac:dyDescent="0.25">
      <c r="A20" s="16"/>
      <c r="B20" s="179"/>
      <c r="C20" s="36"/>
      <c r="D20" s="36"/>
      <c r="E20" s="36"/>
      <c r="F20" s="249" t="s">
        <v>186</v>
      </c>
      <c r="G20" s="36"/>
      <c r="H20" s="36"/>
      <c r="I20" s="250">
        <v>7.2893762588235503E-2</v>
      </c>
      <c r="J20" s="21"/>
      <c r="K20" s="12"/>
      <c r="L20" s="12"/>
      <c r="M20" s="12"/>
      <c r="N20" s="12"/>
      <c r="O20" s="12"/>
      <c r="P20" s="12"/>
      <c r="Q20" s="12"/>
      <c r="R20" s="12"/>
      <c r="S20" s="12"/>
      <c r="T20" s="12"/>
      <c r="U20" s="103"/>
      <c r="V20" s="12"/>
      <c r="W20" s="12"/>
      <c r="X20" s="12"/>
      <c r="Y20" s="12"/>
      <c r="Z20" s="12"/>
      <c r="AA20" s="239"/>
      <c r="AB20" s="373"/>
    </row>
    <row r="21" spans="1:28" ht="14.1" customHeight="1" x14ac:dyDescent="0.25">
      <c r="A21" s="16"/>
      <c r="B21" s="135"/>
      <c r="C21" s="57"/>
      <c r="D21" s="57"/>
      <c r="E21" s="57"/>
      <c r="F21" s="57"/>
      <c r="G21" s="57"/>
      <c r="H21" s="57"/>
      <c r="I21" s="137"/>
      <c r="J21" s="21"/>
      <c r="K21" s="12"/>
      <c r="L21" s="12"/>
      <c r="M21" s="12"/>
      <c r="N21" s="12"/>
      <c r="O21" s="12"/>
      <c r="P21" s="12"/>
      <c r="Q21" s="12"/>
      <c r="R21" s="12"/>
      <c r="S21" s="12"/>
      <c r="T21" s="12"/>
      <c r="U21" s="103"/>
      <c r="V21" s="12"/>
      <c r="W21" s="12"/>
      <c r="X21" s="12"/>
      <c r="Y21" s="12"/>
      <c r="Z21" s="12"/>
      <c r="AA21" s="239"/>
      <c r="AB21" s="373"/>
    </row>
    <row r="22" spans="1:28" ht="13.5" customHeight="1" x14ac:dyDescent="0.25">
      <c r="A22" s="16"/>
      <c r="B22" s="255" t="s">
        <v>269</v>
      </c>
      <c r="C22" s="239">
        <v>-2923</v>
      </c>
      <c r="D22" s="239">
        <v>14128.482</v>
      </c>
      <c r="E22" s="239">
        <v>11974</v>
      </c>
      <c r="F22" s="239">
        <v>6435</v>
      </c>
      <c r="G22" s="239">
        <v>-1580.3899580125999</v>
      </c>
      <c r="H22" s="239">
        <v>21247.871958012602</v>
      </c>
      <c r="I22" s="240"/>
      <c r="J22" s="21"/>
      <c r="K22" s="12"/>
      <c r="L22" s="12"/>
      <c r="M22" s="12"/>
      <c r="N22" s="12"/>
      <c r="O22" s="12"/>
      <c r="P22" s="12"/>
      <c r="Q22" s="12"/>
      <c r="R22" s="12"/>
      <c r="S22" s="12"/>
      <c r="T22" s="12"/>
      <c r="U22" s="103"/>
      <c r="V22" s="12"/>
      <c r="W22" s="12"/>
      <c r="X22" s="12"/>
      <c r="Y22" s="12"/>
      <c r="Z22" s="12"/>
      <c r="AA22" s="239"/>
      <c r="AB22" s="373"/>
    </row>
    <row r="23" spans="1:28" ht="15.75" customHeight="1" x14ac:dyDescent="0.25">
      <c r="A23" s="16"/>
      <c r="B23" s="345"/>
      <c r="C23" s="12"/>
      <c r="D23" s="15"/>
      <c r="E23" s="141"/>
      <c r="F23" s="242"/>
      <c r="G23" s="242"/>
      <c r="H23" s="239"/>
      <c r="I23" s="199"/>
      <c r="J23" s="21"/>
      <c r="K23" s="12"/>
      <c r="L23" s="12"/>
      <c r="M23" s="12"/>
      <c r="N23" s="12"/>
      <c r="O23" s="12"/>
      <c r="P23" s="12"/>
      <c r="Q23" s="12"/>
      <c r="R23" s="12"/>
      <c r="S23" s="12"/>
      <c r="T23" s="12"/>
      <c r="U23" s="103"/>
      <c r="V23" s="12"/>
      <c r="W23" s="12"/>
      <c r="X23" s="12"/>
      <c r="Y23" s="12"/>
      <c r="Z23" s="12"/>
      <c r="AA23" s="239"/>
      <c r="AB23" s="373"/>
    </row>
    <row r="24" spans="1:28" ht="14.25" customHeight="1" x14ac:dyDescent="0.25">
      <c r="A24" s="16"/>
      <c r="B24" s="345"/>
      <c r="C24" s="199"/>
      <c r="D24" s="260">
        <v>31897</v>
      </c>
      <c r="E24" s="375" t="s">
        <v>189</v>
      </c>
      <c r="F24" s="261"/>
      <c r="G24" s="262"/>
      <c r="H24" s="258"/>
      <c r="I24" s="199"/>
      <c r="J24" s="21"/>
      <c r="K24" s="12"/>
      <c r="L24" s="12"/>
      <c r="M24" s="12"/>
      <c r="N24" s="12"/>
      <c r="O24" s="12"/>
      <c r="P24" s="12"/>
      <c r="Q24" s="12"/>
      <c r="R24" s="12"/>
      <c r="S24" s="12"/>
      <c r="T24" s="12"/>
      <c r="U24" s="103"/>
      <c r="V24" s="12"/>
      <c r="W24" s="12"/>
      <c r="X24" s="12"/>
      <c r="Y24" s="12"/>
      <c r="Z24" s="12"/>
      <c r="AA24" s="239"/>
      <c r="AB24" s="373"/>
    </row>
    <row r="25" spans="1:28" ht="13.7" customHeight="1" x14ac:dyDescent="0.25">
      <c r="A25" s="16"/>
      <c r="B25" s="21"/>
      <c r="C25" s="199"/>
      <c r="D25" s="263">
        <v>4854.6100419874001</v>
      </c>
      <c r="E25" s="296" t="s">
        <v>190</v>
      </c>
      <c r="F25" s="264"/>
      <c r="G25" s="265"/>
      <c r="H25" s="345"/>
      <c r="I25" s="199"/>
      <c r="J25" s="21"/>
      <c r="K25" s="12"/>
      <c r="L25" s="12"/>
      <c r="M25" s="12"/>
      <c r="N25" s="12"/>
      <c r="O25" s="12"/>
      <c r="P25" s="12"/>
      <c r="Q25" s="12"/>
      <c r="R25" s="12"/>
      <c r="S25" s="12"/>
      <c r="T25" s="12"/>
      <c r="U25" s="103"/>
      <c r="V25" s="12"/>
      <c r="W25" s="12"/>
      <c r="X25" s="12"/>
      <c r="Y25" s="12"/>
      <c r="Z25" s="12"/>
      <c r="AA25" s="239"/>
      <c r="AB25" s="373"/>
    </row>
    <row r="26" spans="1:28" ht="15.75" customHeight="1" x14ac:dyDescent="0.25">
      <c r="A26" s="16"/>
      <c r="B26" s="21"/>
      <c r="C26" s="199"/>
      <c r="D26" s="266">
        <v>36751.610041987398</v>
      </c>
      <c r="E26" s="140" t="s">
        <v>191</v>
      </c>
      <c r="F26" s="141"/>
      <c r="G26" s="124"/>
      <c r="H26" s="21"/>
      <c r="I26" s="199"/>
      <c r="J26" s="21"/>
      <c r="K26" s="12"/>
      <c r="L26" s="12"/>
      <c r="M26" s="12"/>
      <c r="N26" s="12"/>
      <c r="O26" s="12"/>
      <c r="P26" s="12"/>
      <c r="Q26" s="12"/>
      <c r="R26" s="12"/>
      <c r="S26" s="12"/>
      <c r="T26" s="12"/>
      <c r="U26" s="103"/>
      <c r="V26" s="12"/>
      <c r="W26" s="12"/>
      <c r="X26" s="12"/>
      <c r="Y26" s="12"/>
      <c r="Z26" s="12"/>
      <c r="AA26" s="239"/>
      <c r="AB26" s="373"/>
    </row>
    <row r="27" spans="1:28" ht="14.1" customHeight="1" x14ac:dyDescent="0.25">
      <c r="A27" s="16"/>
      <c r="B27" s="21"/>
      <c r="C27" s="199"/>
      <c r="D27" s="260">
        <v>26102.482</v>
      </c>
      <c r="E27" s="267" t="s">
        <v>192</v>
      </c>
      <c r="F27" s="254"/>
      <c r="G27" s="137"/>
      <c r="H27" s="21"/>
      <c r="I27" s="199"/>
      <c r="J27" s="21"/>
      <c r="K27" s="12"/>
      <c r="L27" s="12"/>
      <c r="M27" s="12"/>
      <c r="N27" s="12"/>
      <c r="O27" s="12"/>
      <c r="P27" s="12"/>
      <c r="Q27" s="12"/>
      <c r="R27" s="12"/>
      <c r="S27" s="12"/>
      <c r="T27" s="12"/>
      <c r="U27" s="103"/>
      <c r="V27" s="12"/>
      <c r="W27" s="12"/>
      <c r="X27" s="12"/>
      <c r="Y27" s="12"/>
      <c r="Z27" s="12"/>
      <c r="AA27" s="239"/>
      <c r="AB27" s="373"/>
    </row>
    <row r="28" spans="1:28" ht="15.75" customHeight="1" x14ac:dyDescent="0.25">
      <c r="A28" s="16"/>
      <c r="B28" s="21"/>
      <c r="C28" s="199"/>
      <c r="D28" s="258">
        <v>12910</v>
      </c>
      <c r="E28" s="296" t="s">
        <v>193</v>
      </c>
      <c r="F28" s="12"/>
      <c r="G28" s="199"/>
      <c r="H28" s="21"/>
      <c r="I28" s="199"/>
      <c r="J28" s="21"/>
      <c r="K28" s="12"/>
      <c r="L28" s="12"/>
      <c r="M28" s="12"/>
      <c r="N28" s="12"/>
      <c r="O28" s="12"/>
      <c r="P28" s="12"/>
      <c r="Q28" s="12"/>
      <c r="R28" s="12"/>
      <c r="S28" s="12"/>
      <c r="T28" s="12"/>
      <c r="U28" s="12"/>
      <c r="V28" s="376"/>
      <c r="W28" s="29"/>
      <c r="X28" s="29"/>
      <c r="Y28" s="376"/>
      <c r="Z28" s="29"/>
      <c r="AA28" s="325"/>
      <c r="AB28" s="377"/>
    </row>
    <row r="29" spans="1:28" ht="15.75" customHeight="1" x14ac:dyDescent="0.25">
      <c r="A29" s="16"/>
      <c r="B29" s="21"/>
      <c r="C29" s="199"/>
      <c r="D29" s="263">
        <v>16064</v>
      </c>
      <c r="E29" s="159" t="s">
        <v>194</v>
      </c>
      <c r="F29" s="119"/>
      <c r="G29" s="199"/>
      <c r="H29" s="21"/>
      <c r="I29" s="199"/>
      <c r="J29" s="21"/>
      <c r="K29" s="12"/>
      <c r="L29" s="12"/>
      <c r="M29" s="12"/>
      <c r="N29" s="12"/>
      <c r="O29" s="12"/>
      <c r="P29" s="12"/>
      <c r="Q29" s="12"/>
      <c r="R29" s="12"/>
      <c r="S29" s="12"/>
      <c r="T29" s="12"/>
      <c r="U29" s="12"/>
      <c r="V29" s="362"/>
      <c r="W29" s="362"/>
      <c r="X29" s="362"/>
      <c r="Y29" s="362"/>
      <c r="Z29" s="362"/>
      <c r="AA29" s="362"/>
      <c r="AB29" s="377"/>
    </row>
    <row r="30" spans="1:28" ht="15.75" customHeight="1" x14ac:dyDescent="0.25">
      <c r="A30" s="168"/>
      <c r="B30" s="179"/>
      <c r="C30" s="124"/>
      <c r="D30" s="266">
        <v>55076.482000000004</v>
      </c>
      <c r="E30" s="298" t="s">
        <v>195</v>
      </c>
      <c r="F30" s="15"/>
      <c r="G30" s="124"/>
      <c r="H30" s="179"/>
      <c r="I30" s="124"/>
      <c r="J30" s="171"/>
      <c r="K30" s="59"/>
      <c r="L30" s="59"/>
      <c r="M30" s="59"/>
      <c r="N30" s="59"/>
      <c r="O30" s="59"/>
      <c r="P30" s="59"/>
      <c r="Q30" s="59"/>
      <c r="R30" s="59"/>
      <c r="S30" s="59"/>
      <c r="T30" s="59"/>
      <c r="U30" s="59"/>
      <c r="V30" s="59"/>
      <c r="W30" s="59"/>
      <c r="X30" s="59"/>
      <c r="Y30" s="59"/>
      <c r="Z30" s="59"/>
      <c r="AA30" s="59"/>
      <c r="AB30" s="87"/>
    </row>
  </sheetData>
  <pageMargins left="0.21" right="0.21" top="0.27" bottom="0.75" header="0.3" footer="0.3"/>
  <pageSetup scale="105" orientation="portrait"/>
  <headerFooter>
    <oddFooter>&amp;C&amp;"Helvetica Neue,Regular"&amp;12&amp;K000000&amp;P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60"/>
  <sheetViews>
    <sheetView showGridLines="0" workbookViewId="0"/>
  </sheetViews>
  <sheetFormatPr defaultColWidth="8.85546875" defaultRowHeight="15" customHeight="1" x14ac:dyDescent="0.25"/>
  <cols>
    <col min="1" max="1" width="4" style="378" customWidth="1"/>
    <col min="2" max="2" width="13.140625" style="378" customWidth="1"/>
    <col min="3" max="3" width="13.28515625" style="378" customWidth="1"/>
    <col min="4" max="4" width="11.28515625" style="378" customWidth="1"/>
    <col min="5" max="5" width="12.42578125" style="378" customWidth="1"/>
    <col min="6" max="6" width="10.42578125" style="378" customWidth="1"/>
    <col min="7" max="7" width="10.28515625" style="378" customWidth="1"/>
    <col min="8" max="8" width="10.85546875" style="378" customWidth="1"/>
    <col min="9" max="9" width="12.7109375" style="378" customWidth="1"/>
    <col min="10" max="10" width="10.28515625" style="378" customWidth="1"/>
    <col min="11" max="12" width="11" style="378" customWidth="1"/>
    <col min="13" max="13" width="11.28515625" style="378" customWidth="1"/>
    <col min="14" max="14" width="10.28515625" style="378" customWidth="1"/>
    <col min="15" max="15" width="10.140625" style="378" customWidth="1"/>
    <col min="16" max="16" width="10.42578125" style="378" customWidth="1"/>
    <col min="17" max="17" width="10.140625" style="378" customWidth="1"/>
    <col min="18" max="18" width="10.42578125" style="378" customWidth="1"/>
    <col min="19" max="19" width="9.85546875" style="378" customWidth="1"/>
    <col min="20" max="32" width="9.140625" style="378" customWidth="1"/>
    <col min="33" max="33" width="8.85546875" style="378" customWidth="1"/>
    <col min="34" max="16384" width="8.85546875" style="378"/>
  </cols>
  <sheetData>
    <row r="1" spans="1:32" ht="13.5" customHeight="1" x14ac:dyDescent="0.25">
      <c r="A1" s="8"/>
      <c r="B1" s="9"/>
      <c r="C1" s="9"/>
      <c r="D1" s="9"/>
      <c r="E1" s="9"/>
      <c r="F1" s="9"/>
      <c r="G1" s="9"/>
      <c r="H1" s="9"/>
      <c r="I1" s="9"/>
      <c r="J1" s="9"/>
      <c r="K1" s="9"/>
      <c r="L1" s="9"/>
      <c r="M1" s="9"/>
      <c r="N1" s="9"/>
      <c r="O1" s="9"/>
      <c r="P1" s="9"/>
      <c r="Q1" s="9"/>
      <c r="R1" s="9"/>
      <c r="S1" s="9"/>
      <c r="T1" s="9"/>
      <c r="U1" s="9"/>
      <c r="V1" s="9"/>
      <c r="W1" s="379"/>
      <c r="X1" s="379"/>
      <c r="Y1" s="379"/>
      <c r="Z1" s="379"/>
      <c r="AA1" s="379"/>
      <c r="AB1" s="379"/>
      <c r="AC1" s="379"/>
      <c r="AD1" s="379"/>
      <c r="AE1" s="9"/>
      <c r="AF1" s="380"/>
    </row>
    <row r="2" spans="1:32" ht="21" customHeight="1" x14ac:dyDescent="0.35">
      <c r="A2" s="11"/>
      <c r="B2" s="12"/>
      <c r="C2" s="12"/>
      <c r="D2" s="12"/>
      <c r="E2" s="231" t="s">
        <v>35</v>
      </c>
      <c r="F2" s="12"/>
      <c r="G2" s="12"/>
      <c r="H2" s="12"/>
      <c r="I2" s="12"/>
      <c r="J2" s="12"/>
      <c r="K2" s="12"/>
      <c r="L2" s="12"/>
      <c r="M2" s="12"/>
      <c r="N2" s="12"/>
      <c r="O2" s="12"/>
      <c r="P2" s="12"/>
      <c r="Q2" s="12"/>
      <c r="R2" s="12"/>
      <c r="S2" s="12"/>
      <c r="T2" s="12"/>
      <c r="U2" s="12"/>
      <c r="V2" s="12"/>
      <c r="W2" s="103"/>
      <c r="X2" s="103"/>
      <c r="Y2" s="103"/>
      <c r="Z2" s="103"/>
      <c r="AA2" s="103"/>
      <c r="AB2" s="103"/>
      <c r="AC2" s="103"/>
      <c r="AD2" s="103"/>
      <c r="AE2" s="12"/>
      <c r="AF2" s="371"/>
    </row>
    <row r="3" spans="1:32" ht="15.75" customHeight="1" x14ac:dyDescent="0.25">
      <c r="A3" s="11"/>
      <c r="B3" s="15"/>
      <c r="C3" s="15"/>
      <c r="D3" s="15"/>
      <c r="E3" s="15"/>
      <c r="F3" s="15"/>
      <c r="G3" s="15"/>
      <c r="H3" s="15"/>
      <c r="I3" s="15"/>
      <c r="J3" s="12"/>
      <c r="K3" s="12"/>
      <c r="L3" s="12"/>
      <c r="M3" s="12"/>
      <c r="N3" s="12"/>
      <c r="O3" s="12"/>
      <c r="P3" s="12"/>
      <c r="Q3" s="12"/>
      <c r="R3" s="12"/>
      <c r="S3" s="12"/>
      <c r="T3" s="12"/>
      <c r="U3" s="12"/>
      <c r="V3" s="12"/>
      <c r="W3" s="103"/>
      <c r="X3" s="103"/>
      <c r="Y3" s="103"/>
      <c r="Z3" s="103"/>
      <c r="AA3" s="103"/>
      <c r="AB3" s="103"/>
      <c r="AC3" s="103"/>
      <c r="AD3" s="103"/>
      <c r="AE3" s="12"/>
      <c r="AF3" s="371"/>
    </row>
    <row r="4" spans="1:32" ht="24" customHeight="1" x14ac:dyDescent="0.35">
      <c r="A4" s="16"/>
      <c r="B4" s="90" t="s">
        <v>270</v>
      </c>
      <c r="C4" s="284"/>
      <c r="D4" s="284"/>
      <c r="E4" s="284"/>
      <c r="F4" s="284"/>
      <c r="G4" s="284"/>
      <c r="H4" s="284"/>
      <c r="I4" s="274" t="s">
        <v>213</v>
      </c>
      <c r="J4" s="21"/>
      <c r="K4" s="12"/>
      <c r="L4" s="310"/>
      <c r="M4" s="12"/>
      <c r="N4" s="12"/>
      <c r="O4" s="12"/>
      <c r="P4" s="12"/>
      <c r="Q4" s="12"/>
      <c r="R4" s="12"/>
      <c r="S4" s="12"/>
      <c r="T4" s="12"/>
      <c r="U4" s="12"/>
      <c r="V4" s="12"/>
      <c r="W4" s="107"/>
      <c r="X4" s="107"/>
      <c r="Y4" s="107"/>
      <c r="Z4" s="107"/>
      <c r="AA4" s="107"/>
      <c r="AB4" s="107"/>
      <c r="AC4" s="107"/>
      <c r="AD4" s="107"/>
      <c r="AE4" s="107"/>
      <c r="AF4" s="372"/>
    </row>
    <row r="5" spans="1:32" ht="14.1" customHeight="1" x14ac:dyDescent="0.25">
      <c r="A5" s="16"/>
      <c r="B5" s="370"/>
      <c r="C5" s="254"/>
      <c r="D5" s="182" t="s">
        <v>84</v>
      </c>
      <c r="E5" s="254"/>
      <c r="F5" s="254"/>
      <c r="G5" s="182" t="s">
        <v>85</v>
      </c>
      <c r="H5" s="182" t="s">
        <v>86</v>
      </c>
      <c r="I5" s="183" t="s">
        <v>182</v>
      </c>
      <c r="J5" s="21"/>
      <c r="K5" s="12"/>
      <c r="L5" s="103"/>
      <c r="M5" s="103"/>
      <c r="N5" s="103"/>
      <c r="O5" s="103"/>
      <c r="P5" s="103"/>
      <c r="Q5" s="103"/>
      <c r="R5" s="103"/>
      <c r="S5" s="103"/>
      <c r="T5" s="12"/>
      <c r="U5" s="12"/>
      <c r="V5" s="12"/>
      <c r="W5" s="103"/>
      <c r="X5" s="127"/>
      <c r="Y5" s="127"/>
      <c r="Z5" s="239"/>
      <c r="AA5" s="127"/>
      <c r="AB5" s="127"/>
      <c r="AC5" s="127"/>
      <c r="AD5" s="127"/>
      <c r="AE5" s="127"/>
      <c r="AF5" s="381"/>
    </row>
    <row r="6" spans="1:32" ht="13.5" customHeight="1" x14ac:dyDescent="0.25">
      <c r="A6" s="16"/>
      <c r="B6" s="184" t="s">
        <v>46</v>
      </c>
      <c r="C6" s="185" t="s">
        <v>183</v>
      </c>
      <c r="D6" s="185" t="s">
        <v>90</v>
      </c>
      <c r="E6" s="185" t="s">
        <v>91</v>
      </c>
      <c r="F6" s="185" t="s">
        <v>92</v>
      </c>
      <c r="G6" s="185" t="s">
        <v>93</v>
      </c>
      <c r="H6" s="185" t="s">
        <v>94</v>
      </c>
      <c r="I6" s="186" t="s">
        <v>184</v>
      </c>
      <c r="J6" s="21"/>
      <c r="K6" s="12"/>
      <c r="L6" s="107"/>
      <c r="M6" s="107"/>
      <c r="N6" s="107"/>
      <c r="O6" s="107"/>
      <c r="P6" s="107"/>
      <c r="Q6" s="107"/>
      <c r="R6" s="107"/>
      <c r="S6" s="107"/>
      <c r="T6" s="12"/>
      <c r="U6" s="12"/>
      <c r="V6" s="12"/>
      <c r="W6" s="103"/>
      <c r="X6" s="127"/>
      <c r="Y6" s="127"/>
      <c r="Z6" s="239"/>
      <c r="AA6" s="127"/>
      <c r="AB6" s="127"/>
      <c r="AC6" s="127"/>
      <c r="AD6" s="127"/>
      <c r="AE6" s="127"/>
      <c r="AF6" s="381"/>
    </row>
    <row r="7" spans="1:32" ht="13.5" customHeight="1" x14ac:dyDescent="0.25">
      <c r="A7" s="16"/>
      <c r="B7" s="238">
        <v>1999</v>
      </c>
      <c r="C7" s="127">
        <v>-5209.3999999999996</v>
      </c>
      <c r="D7" s="239">
        <v>276.058823529412</v>
      </c>
      <c r="E7" s="239">
        <v>482</v>
      </c>
      <c r="F7" s="239">
        <v>55</v>
      </c>
      <c r="G7" s="289">
        <v>-341</v>
      </c>
      <c r="H7" s="127">
        <v>1044.0588235294099</v>
      </c>
      <c r="I7" s="382">
        <v>-4165.3411764705897</v>
      </c>
      <c r="J7" s="21"/>
      <c r="K7" s="239"/>
      <c r="L7" s="103"/>
      <c r="M7" s="239"/>
      <c r="N7" s="289"/>
      <c r="O7" s="289"/>
      <c r="P7" s="289"/>
      <c r="Q7" s="289"/>
      <c r="R7" s="239"/>
      <c r="S7" s="239"/>
      <c r="T7" s="12"/>
      <c r="U7" s="12"/>
      <c r="V7" s="12"/>
      <c r="W7" s="103"/>
      <c r="X7" s="127"/>
      <c r="Y7" s="127"/>
      <c r="Z7" s="239"/>
      <c r="AA7" s="127"/>
      <c r="AB7" s="127"/>
      <c r="AC7" s="127"/>
      <c r="AD7" s="127"/>
      <c r="AE7" s="127"/>
      <c r="AF7" s="381"/>
    </row>
    <row r="8" spans="1:32" ht="13.5" customHeight="1" x14ac:dyDescent="0.25">
      <c r="A8" s="16"/>
      <c r="B8" s="238">
        <v>2000</v>
      </c>
      <c r="C8" s="127">
        <v>1400</v>
      </c>
      <c r="D8" s="239">
        <v>330.97860962566801</v>
      </c>
      <c r="E8" s="239">
        <v>485</v>
      </c>
      <c r="F8" s="239">
        <v>60</v>
      </c>
      <c r="G8" s="289">
        <v>1695</v>
      </c>
      <c r="H8" s="127">
        <v>-939.02139037433199</v>
      </c>
      <c r="I8" s="382">
        <v>460.97860962566801</v>
      </c>
      <c r="J8" s="21"/>
      <c r="K8" s="239"/>
      <c r="L8" s="103"/>
      <c r="M8" s="127"/>
      <c r="N8" s="289"/>
      <c r="O8" s="289"/>
      <c r="P8" s="289"/>
      <c r="Q8" s="289"/>
      <c r="R8" s="239"/>
      <c r="S8" s="239"/>
      <c r="T8" s="12"/>
      <c r="U8" s="12"/>
      <c r="V8" s="12"/>
      <c r="W8" s="103"/>
      <c r="X8" s="127"/>
      <c r="Y8" s="127"/>
      <c r="Z8" s="239"/>
      <c r="AA8" s="127"/>
      <c r="AB8" s="127"/>
      <c r="AC8" s="127"/>
      <c r="AD8" s="127"/>
      <c r="AE8" s="127"/>
      <c r="AF8" s="381"/>
    </row>
    <row r="9" spans="1:32" ht="13.5" customHeight="1" x14ac:dyDescent="0.25">
      <c r="A9" s="16"/>
      <c r="B9" s="238">
        <v>2001</v>
      </c>
      <c r="C9" s="127"/>
      <c r="D9" s="239">
        <v>221.00448430493299</v>
      </c>
      <c r="E9" s="239">
        <v>491</v>
      </c>
      <c r="F9" s="239">
        <v>74</v>
      </c>
      <c r="G9" s="289">
        <v>50</v>
      </c>
      <c r="H9" s="127">
        <v>588.00448430493304</v>
      </c>
      <c r="I9" s="382">
        <v>588.00448430493304</v>
      </c>
      <c r="J9" s="21"/>
      <c r="K9" s="239"/>
      <c r="L9" s="103"/>
      <c r="M9" s="127"/>
      <c r="N9" s="289"/>
      <c r="O9" s="289"/>
      <c r="P9" s="289"/>
      <c r="Q9" s="289"/>
      <c r="R9" s="239"/>
      <c r="S9" s="239"/>
      <c r="T9" s="12"/>
      <c r="U9" s="12"/>
      <c r="V9" s="12"/>
      <c r="W9" s="103"/>
      <c r="X9" s="127"/>
      <c r="Y9" s="127"/>
      <c r="Z9" s="239"/>
      <c r="AA9" s="127"/>
      <c r="AB9" s="127"/>
      <c r="AC9" s="127"/>
      <c r="AD9" s="127"/>
      <c r="AE9" s="127"/>
      <c r="AF9" s="381"/>
    </row>
    <row r="10" spans="1:32" ht="13.5" customHeight="1" x14ac:dyDescent="0.25">
      <c r="A10" s="16"/>
      <c r="B10" s="238">
        <v>2002</v>
      </c>
      <c r="C10" s="127">
        <v>-354</v>
      </c>
      <c r="D10" s="239">
        <v>255.81844802342599</v>
      </c>
      <c r="E10" s="239">
        <v>184</v>
      </c>
      <c r="F10" s="239">
        <v>111</v>
      </c>
      <c r="G10" s="289">
        <v>-580</v>
      </c>
      <c r="H10" s="127">
        <v>908.81844802342596</v>
      </c>
      <c r="I10" s="382">
        <v>554.81844802342596</v>
      </c>
      <c r="J10" s="21"/>
      <c r="K10" s="239"/>
      <c r="L10" s="103"/>
      <c r="M10" s="127"/>
      <c r="N10" s="289"/>
      <c r="O10" s="289"/>
      <c r="P10" s="289"/>
      <c r="Q10" s="289"/>
      <c r="R10" s="239"/>
      <c r="S10" s="239"/>
      <c r="T10" s="12"/>
      <c r="U10" s="12"/>
      <c r="V10" s="12"/>
      <c r="W10" s="103"/>
      <c r="X10" s="127"/>
      <c r="Y10" s="127"/>
      <c r="Z10" s="239"/>
      <c r="AA10" s="127"/>
      <c r="AB10" s="127"/>
      <c r="AC10" s="127"/>
      <c r="AD10" s="127"/>
      <c r="AE10" s="127"/>
      <c r="AF10" s="381"/>
    </row>
    <row r="11" spans="1:32" ht="13.5" customHeight="1" x14ac:dyDescent="0.25">
      <c r="A11" s="16"/>
      <c r="B11" s="238">
        <v>2003</v>
      </c>
      <c r="C11" s="127"/>
      <c r="D11" s="239">
        <v>240</v>
      </c>
      <c r="E11" s="239">
        <v>151</v>
      </c>
      <c r="F11" s="239">
        <v>70</v>
      </c>
      <c r="G11" s="289">
        <v>-99</v>
      </c>
      <c r="H11" s="127">
        <v>420</v>
      </c>
      <c r="I11" s="382">
        <v>420</v>
      </c>
      <c r="J11" s="21"/>
      <c r="K11" s="239"/>
      <c r="L11" s="103"/>
      <c r="M11" s="127"/>
      <c r="N11" s="289"/>
      <c r="O11" s="289"/>
      <c r="P11" s="289"/>
      <c r="Q11" s="289"/>
      <c r="R11" s="239"/>
      <c r="S11" s="239"/>
      <c r="T11" s="12"/>
      <c r="U11" s="12"/>
      <c r="V11" s="12"/>
      <c r="W11" s="103"/>
      <c r="X11" s="127"/>
      <c r="Y11" s="127"/>
      <c r="Z11" s="239"/>
      <c r="AA11" s="127"/>
      <c r="AB11" s="127"/>
      <c r="AC11" s="127"/>
      <c r="AD11" s="127"/>
      <c r="AE11" s="127"/>
      <c r="AF11" s="381"/>
    </row>
    <row r="12" spans="1:32" ht="13.5" customHeight="1" x14ac:dyDescent="0.25">
      <c r="A12" s="16"/>
      <c r="B12" s="238">
        <v>2004</v>
      </c>
      <c r="C12" s="127">
        <v>-6761</v>
      </c>
      <c r="D12" s="239">
        <v>681.815730337079</v>
      </c>
      <c r="E12" s="239">
        <v>153</v>
      </c>
      <c r="F12" s="239">
        <v>92</v>
      </c>
      <c r="G12" s="289">
        <v>103</v>
      </c>
      <c r="H12" s="127">
        <v>639.815730337079</v>
      </c>
      <c r="I12" s="382">
        <v>-6121.1842696629201</v>
      </c>
      <c r="J12" s="21"/>
      <c r="K12" s="239"/>
      <c r="L12" s="103"/>
      <c r="M12" s="127"/>
      <c r="N12" s="289"/>
      <c r="O12" s="289"/>
      <c r="P12" s="289"/>
      <c r="Q12" s="289"/>
      <c r="R12" s="239"/>
      <c r="S12" s="239"/>
      <c r="T12" s="12"/>
      <c r="U12" s="12"/>
      <c r="V12" s="12"/>
      <c r="W12" s="103"/>
      <c r="X12" s="127"/>
      <c r="Y12" s="127"/>
      <c r="Z12" s="239"/>
      <c r="AA12" s="127"/>
      <c r="AB12" s="127"/>
      <c r="AC12" s="127"/>
      <c r="AD12" s="127"/>
      <c r="AE12" s="127"/>
      <c r="AF12" s="381"/>
    </row>
    <row r="13" spans="1:32" ht="13.5" customHeight="1" x14ac:dyDescent="0.25">
      <c r="A13" s="16"/>
      <c r="B13" s="238">
        <v>2005</v>
      </c>
      <c r="C13" s="127"/>
      <c r="D13" s="239">
        <v>1032.09640190088</v>
      </c>
      <c r="E13" s="239">
        <v>195</v>
      </c>
      <c r="F13" s="239">
        <v>105</v>
      </c>
      <c r="G13" s="289">
        <v>347</v>
      </c>
      <c r="H13" s="127">
        <v>775.09640190088305</v>
      </c>
      <c r="I13" s="382">
        <v>775.09640190088305</v>
      </c>
      <c r="J13" s="21"/>
      <c r="K13" s="239"/>
      <c r="L13" s="103"/>
      <c r="M13" s="127"/>
      <c r="N13" s="289"/>
      <c r="O13" s="289"/>
      <c r="P13" s="289"/>
      <c r="Q13" s="289"/>
      <c r="R13" s="239"/>
      <c r="S13" s="239"/>
      <c r="T13" s="12"/>
      <c r="U13" s="12"/>
      <c r="V13" s="12"/>
      <c r="W13" s="103"/>
      <c r="X13" s="127"/>
      <c r="Y13" s="127"/>
      <c r="Z13" s="239"/>
      <c r="AA13" s="127"/>
      <c r="AB13" s="127"/>
      <c r="AC13" s="127"/>
      <c r="AD13" s="127"/>
      <c r="AE13" s="127"/>
      <c r="AF13" s="381"/>
    </row>
    <row r="14" spans="1:32" ht="13.5" customHeight="1" x14ac:dyDescent="0.25">
      <c r="A14" s="16"/>
      <c r="B14" s="238">
        <v>2006</v>
      </c>
      <c r="C14" s="127">
        <v>-3519</v>
      </c>
      <c r="D14" s="239">
        <v>1240.20180562932</v>
      </c>
      <c r="E14" s="239">
        <v>162</v>
      </c>
      <c r="F14" s="239">
        <v>136</v>
      </c>
      <c r="G14" s="289">
        <v>-73</v>
      </c>
      <c r="H14" s="127">
        <v>1339.20180562932</v>
      </c>
      <c r="I14" s="382">
        <v>-2179.79819437068</v>
      </c>
      <c r="J14" s="21"/>
      <c r="K14" s="239"/>
      <c r="L14" s="103"/>
      <c r="M14" s="127"/>
      <c r="N14" s="289"/>
      <c r="O14" s="289"/>
      <c r="P14" s="289"/>
      <c r="Q14" s="289"/>
      <c r="R14" s="239"/>
      <c r="S14" s="239"/>
      <c r="T14" s="12"/>
      <c r="U14" s="12"/>
      <c r="V14" s="12"/>
      <c r="W14" s="103"/>
      <c r="X14" s="127"/>
      <c r="Y14" s="127"/>
      <c r="Z14" s="239"/>
      <c r="AA14" s="127"/>
      <c r="AB14" s="127"/>
      <c r="AC14" s="127"/>
      <c r="AD14" s="127"/>
      <c r="AE14" s="127"/>
      <c r="AF14" s="381"/>
    </row>
    <row r="15" spans="1:32" ht="13.5" customHeight="1" x14ac:dyDescent="0.25">
      <c r="A15" s="16"/>
      <c r="B15" s="238">
        <v>2007</v>
      </c>
      <c r="C15" s="127"/>
      <c r="D15" s="239">
        <v>1442.5547515677799</v>
      </c>
      <c r="E15" s="239">
        <v>143</v>
      </c>
      <c r="F15" s="239">
        <v>142</v>
      </c>
      <c r="G15" s="289">
        <v>246</v>
      </c>
      <c r="H15" s="127">
        <v>1197.5547515677799</v>
      </c>
      <c r="I15" s="382">
        <v>1035.5547515677799</v>
      </c>
      <c r="J15" s="21"/>
      <c r="K15" s="239"/>
      <c r="L15" s="103"/>
      <c r="M15" s="127"/>
      <c r="N15" s="289"/>
      <c r="O15" s="289"/>
      <c r="P15" s="289"/>
      <c r="Q15" s="289"/>
      <c r="R15" s="239"/>
      <c r="S15" s="239"/>
      <c r="T15" s="12"/>
      <c r="U15" s="12"/>
      <c r="V15" s="12"/>
      <c r="W15" s="103"/>
      <c r="X15" s="127"/>
      <c r="Y15" s="127"/>
      <c r="Z15" s="239"/>
      <c r="AA15" s="127"/>
      <c r="AB15" s="127"/>
      <c r="AC15" s="127"/>
      <c r="AD15" s="127"/>
      <c r="AE15" s="127"/>
      <c r="AF15" s="381"/>
    </row>
    <row r="16" spans="1:32" ht="13.5" customHeight="1" x14ac:dyDescent="0.25">
      <c r="A16" s="16"/>
      <c r="B16" s="238">
        <v>2008</v>
      </c>
      <c r="C16" s="127"/>
      <c r="D16" s="239">
        <v>1290.2142857142901</v>
      </c>
      <c r="E16" s="239">
        <v>142</v>
      </c>
      <c r="F16" s="239">
        <v>113</v>
      </c>
      <c r="G16" s="289">
        <v>7</v>
      </c>
      <c r="H16" s="127">
        <v>1312.2142857142901</v>
      </c>
      <c r="I16" s="382">
        <v>1150.2142857142901</v>
      </c>
      <c r="J16" s="21"/>
      <c r="K16" s="239"/>
      <c r="L16" s="103"/>
      <c r="M16" s="127"/>
      <c r="N16" s="289"/>
      <c r="O16" s="289"/>
      <c r="P16" s="289"/>
      <c r="Q16" s="289"/>
      <c r="R16" s="239"/>
      <c r="S16" s="239"/>
      <c r="T16" s="12"/>
      <c r="U16" s="12"/>
      <c r="V16" s="12"/>
      <c r="W16" s="103"/>
      <c r="X16" s="127"/>
      <c r="Y16" s="127"/>
      <c r="Z16" s="239"/>
      <c r="AA16" s="127"/>
      <c r="AB16" s="127"/>
      <c r="AC16" s="127"/>
      <c r="AD16" s="127"/>
      <c r="AE16" s="127"/>
      <c r="AF16" s="381"/>
    </row>
    <row r="17" spans="1:32" ht="13.5" customHeight="1" x14ac:dyDescent="0.25">
      <c r="A17" s="16"/>
      <c r="B17" s="238">
        <v>2009</v>
      </c>
      <c r="C17" s="127">
        <v>-44</v>
      </c>
      <c r="D17" s="239">
        <v>1113.1355932203401</v>
      </c>
      <c r="E17" s="239">
        <v>144</v>
      </c>
      <c r="F17" s="239">
        <v>141</v>
      </c>
      <c r="G17" s="289">
        <v>59</v>
      </c>
      <c r="H17" s="127">
        <v>1057.1355932203401</v>
      </c>
      <c r="I17" s="382">
        <v>851.13559322033905</v>
      </c>
      <c r="J17" s="21"/>
      <c r="K17" s="239"/>
      <c r="L17" s="103"/>
      <c r="M17" s="127"/>
      <c r="N17" s="289"/>
      <c r="O17" s="289"/>
      <c r="P17" s="289"/>
      <c r="Q17" s="289"/>
      <c r="R17" s="239"/>
      <c r="S17" s="239"/>
      <c r="T17" s="12"/>
      <c r="U17" s="12"/>
      <c r="V17" s="12"/>
      <c r="W17" s="103"/>
      <c r="X17" s="127"/>
      <c r="Y17" s="127"/>
      <c r="Z17" s="239"/>
      <c r="AA17" s="127"/>
      <c r="AB17" s="127"/>
      <c r="AC17" s="127"/>
      <c r="AD17" s="127"/>
      <c r="AE17" s="127"/>
      <c r="AF17" s="381"/>
    </row>
    <row r="18" spans="1:32" ht="13.5" customHeight="1" x14ac:dyDescent="0.25">
      <c r="A18" s="16"/>
      <c r="B18" s="238">
        <v>2010</v>
      </c>
      <c r="C18" s="127"/>
      <c r="D18" s="239">
        <v>1466.6291058394199</v>
      </c>
      <c r="E18" s="239">
        <v>151</v>
      </c>
      <c r="F18" s="239">
        <v>174</v>
      </c>
      <c r="G18" s="289">
        <v>-725</v>
      </c>
      <c r="H18" s="127">
        <v>2168.6291058394199</v>
      </c>
      <c r="I18" s="382">
        <v>2006.6291058394199</v>
      </c>
      <c r="J18" s="21"/>
      <c r="K18" s="239"/>
      <c r="L18" s="103"/>
      <c r="M18" s="127"/>
      <c r="N18" s="289"/>
      <c r="O18" s="289"/>
      <c r="P18" s="289"/>
      <c r="Q18" s="289"/>
      <c r="R18" s="239"/>
      <c r="S18" s="239"/>
      <c r="T18" s="12"/>
      <c r="U18" s="12"/>
      <c r="V18" s="12"/>
      <c r="W18" s="103"/>
      <c r="X18" s="127"/>
      <c r="Y18" s="127"/>
      <c r="Z18" s="239"/>
      <c r="AA18" s="127"/>
      <c r="AB18" s="127"/>
      <c r="AC18" s="127"/>
      <c r="AD18" s="127"/>
      <c r="AE18" s="127"/>
      <c r="AF18" s="381"/>
    </row>
    <row r="19" spans="1:32" ht="13.5" customHeight="1" x14ac:dyDescent="0.25">
      <c r="A19" s="16"/>
      <c r="B19" s="238">
        <v>2011</v>
      </c>
      <c r="C19" s="127"/>
      <c r="D19" s="239">
        <v>1542.99817017383</v>
      </c>
      <c r="E19" s="239">
        <v>138</v>
      </c>
      <c r="F19" s="239">
        <v>190</v>
      </c>
      <c r="G19" s="289">
        <v>-399</v>
      </c>
      <c r="H19" s="127">
        <v>1889.99817017383</v>
      </c>
      <c r="I19" s="382">
        <v>1727.99817017383</v>
      </c>
      <c r="J19" s="21"/>
      <c r="K19" s="239"/>
      <c r="L19" s="103"/>
      <c r="M19" s="127"/>
      <c r="N19" s="289"/>
      <c r="O19" s="289"/>
      <c r="P19" s="289"/>
      <c r="Q19" s="289"/>
      <c r="R19" s="239"/>
      <c r="S19" s="239"/>
      <c r="T19" s="12"/>
      <c r="U19" s="12"/>
      <c r="V19" s="12"/>
      <c r="W19" s="103"/>
      <c r="X19" s="127"/>
      <c r="Y19" s="127"/>
      <c r="Z19" s="239"/>
      <c r="AA19" s="127"/>
      <c r="AB19" s="127"/>
      <c r="AC19" s="127"/>
      <c r="AD19" s="127"/>
      <c r="AE19" s="127"/>
      <c r="AF19" s="381"/>
    </row>
    <row r="20" spans="1:32" ht="13.5" customHeight="1" x14ac:dyDescent="0.25">
      <c r="A20" s="16"/>
      <c r="B20" s="238">
        <v>2012</v>
      </c>
      <c r="C20" s="127"/>
      <c r="D20" s="239">
        <v>1441.99078341014</v>
      </c>
      <c r="E20" s="239">
        <v>131</v>
      </c>
      <c r="F20" s="239">
        <v>88</v>
      </c>
      <c r="G20" s="289">
        <v>1012</v>
      </c>
      <c r="H20" s="127">
        <v>472.99078341013802</v>
      </c>
      <c r="I20" s="382">
        <v>310.99078341013802</v>
      </c>
      <c r="J20" s="21"/>
      <c r="K20" s="239"/>
      <c r="L20" s="103"/>
      <c r="M20" s="127"/>
      <c r="N20" s="289"/>
      <c r="O20" s="289"/>
      <c r="P20" s="289"/>
      <c r="Q20" s="289"/>
      <c r="R20" s="239"/>
      <c r="S20" s="239"/>
      <c r="T20" s="12"/>
      <c r="U20" s="12"/>
      <c r="V20" s="12"/>
      <c r="W20" s="103"/>
      <c r="X20" s="127"/>
      <c r="Y20" s="127"/>
      <c r="Z20" s="239"/>
      <c r="AA20" s="127"/>
      <c r="AB20" s="127"/>
      <c r="AC20" s="127"/>
      <c r="AD20" s="127"/>
      <c r="AE20" s="127"/>
      <c r="AF20" s="381"/>
    </row>
    <row r="21" spans="1:32" ht="13.5" customHeight="1" x14ac:dyDescent="0.25">
      <c r="A21" s="16"/>
      <c r="B21" s="238">
        <v>2013</v>
      </c>
      <c r="C21" s="127"/>
      <c r="D21" s="239">
        <v>1963.0704122582999</v>
      </c>
      <c r="E21" s="239">
        <v>103</v>
      </c>
      <c r="F21" s="239">
        <v>153</v>
      </c>
      <c r="G21" s="289">
        <v>-464</v>
      </c>
      <c r="H21" s="127">
        <v>2377.0704122583002</v>
      </c>
      <c r="I21" s="382">
        <v>2215.0704122583002</v>
      </c>
      <c r="J21" s="21"/>
      <c r="K21" s="239"/>
      <c r="L21" s="103"/>
      <c r="M21" s="239"/>
      <c r="N21" s="289"/>
      <c r="O21" s="289"/>
      <c r="P21" s="289"/>
      <c r="Q21" s="289"/>
      <c r="R21" s="239"/>
      <c r="S21" s="239"/>
      <c r="T21" s="12"/>
      <c r="U21" s="12"/>
      <c r="V21" s="12"/>
      <c r="W21" s="103"/>
      <c r="X21" s="127"/>
      <c r="Y21" s="127"/>
      <c r="Z21" s="239"/>
      <c r="AA21" s="127"/>
      <c r="AB21" s="127"/>
      <c r="AC21" s="127"/>
      <c r="AD21" s="127"/>
      <c r="AE21" s="127"/>
      <c r="AF21" s="381"/>
    </row>
    <row r="22" spans="1:32" ht="13.5" customHeight="1" x14ac:dyDescent="0.25">
      <c r="A22" s="16"/>
      <c r="B22" s="238">
        <v>2014</v>
      </c>
      <c r="C22" s="127"/>
      <c r="D22" s="239">
        <v>1616.84129089301</v>
      </c>
      <c r="E22" s="239">
        <v>106</v>
      </c>
      <c r="F22" s="239">
        <v>204</v>
      </c>
      <c r="G22" s="289">
        <v>-800</v>
      </c>
      <c r="H22" s="127">
        <v>2318.84129089301</v>
      </c>
      <c r="I22" s="382">
        <v>2318.84129089301</v>
      </c>
      <c r="J22" s="21"/>
      <c r="K22" s="239"/>
      <c r="L22" s="103"/>
      <c r="M22" s="127"/>
      <c r="N22" s="289"/>
      <c r="O22" s="289"/>
      <c r="P22" s="289"/>
      <c r="Q22" s="289"/>
      <c r="R22" s="239"/>
      <c r="S22" s="239"/>
      <c r="T22" s="12"/>
      <c r="U22" s="12"/>
      <c r="V22" s="12"/>
      <c r="W22" s="103"/>
      <c r="X22" s="127"/>
      <c r="Y22" s="127"/>
      <c r="Z22" s="239"/>
      <c r="AA22" s="127"/>
      <c r="AB22" s="127"/>
      <c r="AC22" s="127"/>
      <c r="AD22" s="127"/>
      <c r="AE22" s="127"/>
      <c r="AF22" s="381"/>
    </row>
    <row r="23" spans="1:32" ht="15.75" customHeight="1" x14ac:dyDescent="0.25">
      <c r="A23" s="16"/>
      <c r="B23" s="238">
        <v>2015</v>
      </c>
      <c r="C23" s="127">
        <v>-20233</v>
      </c>
      <c r="D23" s="239">
        <v>2372.29</v>
      </c>
      <c r="E23" s="239">
        <v>122</v>
      </c>
      <c r="F23" s="239">
        <v>174</v>
      </c>
      <c r="G23" s="289">
        <v>1117</v>
      </c>
      <c r="H23" s="127">
        <v>1203.29</v>
      </c>
      <c r="I23" s="382">
        <v>-19029.71</v>
      </c>
      <c r="J23" s="21"/>
      <c r="K23" s="239"/>
      <c r="L23" s="103"/>
      <c r="M23" s="127"/>
      <c r="N23" s="289"/>
      <c r="O23" s="289"/>
      <c r="P23" s="289"/>
      <c r="Q23" s="289"/>
      <c r="R23" s="239"/>
      <c r="S23" s="239"/>
      <c r="T23" s="12"/>
      <c r="U23" s="12"/>
      <c r="V23" s="12"/>
      <c r="W23" s="12"/>
      <c r="X23" s="12"/>
      <c r="Y23" s="29"/>
      <c r="Z23" s="29"/>
      <c r="AA23" s="376"/>
      <c r="AB23" s="29"/>
      <c r="AC23" s="325"/>
      <c r="AD23" s="31"/>
      <c r="AE23" s="12"/>
      <c r="AF23" s="14"/>
    </row>
    <row r="24" spans="1:32" ht="15.75" customHeight="1" x14ac:dyDescent="0.25">
      <c r="A24" s="16"/>
      <c r="B24" s="238">
        <v>2016</v>
      </c>
      <c r="C24" s="127">
        <v>3500</v>
      </c>
      <c r="D24" s="239">
        <v>3492.25</v>
      </c>
      <c r="E24" s="239">
        <v>123</v>
      </c>
      <c r="F24" s="239">
        <v>206</v>
      </c>
      <c r="G24" s="289">
        <v>-1643</v>
      </c>
      <c r="H24" s="127">
        <v>5052.25</v>
      </c>
      <c r="I24" s="382">
        <v>8552.25</v>
      </c>
      <c r="J24" s="21"/>
      <c r="K24" s="239"/>
      <c r="L24" s="103"/>
      <c r="M24" s="127"/>
      <c r="N24" s="289"/>
      <c r="O24" s="289"/>
      <c r="P24" s="289"/>
      <c r="Q24" s="289"/>
      <c r="R24" s="239"/>
      <c r="S24" s="239"/>
      <c r="T24" s="12"/>
      <c r="U24" s="12"/>
      <c r="V24" s="12"/>
      <c r="W24" s="12"/>
      <c r="X24" s="12"/>
      <c r="Y24" s="12"/>
      <c r="Z24" s="12"/>
      <c r="AA24" s="362"/>
      <c r="AB24" s="12"/>
      <c r="AC24" s="12"/>
      <c r="AD24" s="128"/>
      <c r="AE24" s="12"/>
      <c r="AF24" s="14"/>
    </row>
    <row r="25" spans="1:32" ht="16.5" customHeight="1" x14ac:dyDescent="0.25">
      <c r="A25" s="16"/>
      <c r="B25" s="241">
        <v>2017</v>
      </c>
      <c r="C25" s="383">
        <v>93987</v>
      </c>
      <c r="D25" s="242">
        <v>1632.9775</v>
      </c>
      <c r="E25" s="242">
        <v>61.5</v>
      </c>
      <c r="F25" s="242">
        <v>103</v>
      </c>
      <c r="G25" s="297">
        <v>747</v>
      </c>
      <c r="H25" s="383">
        <v>844.47749999999996</v>
      </c>
      <c r="I25" s="384">
        <v>94831.477499999994</v>
      </c>
      <c r="J25" s="21"/>
      <c r="K25" s="239"/>
      <c r="L25" s="103"/>
      <c r="M25" s="127"/>
      <c r="N25" s="289"/>
      <c r="O25" s="289"/>
      <c r="P25" s="289"/>
      <c r="Q25" s="289"/>
      <c r="R25" s="239"/>
      <c r="S25" s="239"/>
      <c r="T25" s="12"/>
      <c r="U25" s="12"/>
      <c r="V25" s="12"/>
      <c r="W25" s="12"/>
      <c r="X25" s="12"/>
      <c r="Y25" s="12"/>
      <c r="Z25" s="12"/>
      <c r="AA25" s="362"/>
      <c r="AB25" s="12"/>
      <c r="AC25" s="12"/>
      <c r="AD25" s="128"/>
      <c r="AE25" s="12"/>
      <c r="AF25" s="14"/>
    </row>
    <row r="26" spans="1:32" ht="15.75" customHeight="1" x14ac:dyDescent="0.25">
      <c r="A26" s="16"/>
      <c r="B26" s="135"/>
      <c r="C26" s="57"/>
      <c r="D26" s="245"/>
      <c r="E26" s="245"/>
      <c r="F26" s="246" t="s">
        <v>185</v>
      </c>
      <c r="G26" s="245"/>
      <c r="H26" s="247"/>
      <c r="I26" s="248">
        <v>0.17743528582197801</v>
      </c>
      <c r="J26" s="21"/>
      <c r="K26" s="239"/>
      <c r="L26" s="103"/>
      <c r="M26" s="127"/>
      <c r="N26" s="289"/>
      <c r="O26" s="289"/>
      <c r="P26" s="289"/>
      <c r="Q26" s="289"/>
      <c r="R26" s="239"/>
      <c r="S26" s="239"/>
      <c r="T26" s="12"/>
      <c r="U26" s="12"/>
      <c r="V26" s="12"/>
      <c r="W26" s="12"/>
      <c r="X26" s="12"/>
      <c r="Y26" s="12"/>
      <c r="Z26" s="12"/>
      <c r="AA26" s="12"/>
      <c r="AB26" s="12"/>
      <c r="AC26" s="12"/>
      <c r="AD26" s="12"/>
      <c r="AE26" s="12"/>
      <c r="AF26" s="14"/>
    </row>
    <row r="27" spans="1:32" ht="16.5" customHeight="1" x14ac:dyDescent="0.25">
      <c r="A27" s="16"/>
      <c r="B27" s="179"/>
      <c r="C27" s="15"/>
      <c r="D27" s="15"/>
      <c r="E27" s="15"/>
      <c r="F27" s="249" t="s">
        <v>186</v>
      </c>
      <c r="G27" s="15"/>
      <c r="H27" s="15"/>
      <c r="I27" s="250">
        <v>0.213294107277473</v>
      </c>
      <c r="J27" s="21"/>
      <c r="K27" s="239"/>
      <c r="L27" s="103"/>
      <c r="M27" s="127"/>
      <c r="N27" s="289"/>
      <c r="O27" s="289"/>
      <c r="P27" s="289"/>
      <c r="Q27" s="289"/>
      <c r="R27" s="239"/>
      <c r="S27" s="239"/>
      <c r="T27" s="12"/>
      <c r="U27" s="12"/>
      <c r="V27" s="12"/>
      <c r="W27" s="12"/>
      <c r="X27" s="12"/>
      <c r="Y27" s="12"/>
      <c r="Z27" s="12"/>
      <c r="AA27" s="12"/>
      <c r="AB27" s="12"/>
      <c r="AC27" s="12"/>
      <c r="AD27" s="12"/>
      <c r="AE27" s="12"/>
      <c r="AF27" s="14"/>
    </row>
    <row r="28" spans="1:32" ht="14.1" customHeight="1" x14ac:dyDescent="0.25">
      <c r="A28" s="16"/>
      <c r="B28" s="370"/>
      <c r="C28" s="385"/>
      <c r="D28" s="300"/>
      <c r="E28" s="300"/>
      <c r="F28" s="300"/>
      <c r="G28" s="300"/>
      <c r="H28" s="253"/>
      <c r="I28" s="386"/>
      <c r="J28" s="21"/>
      <c r="K28" s="239"/>
      <c r="L28" s="103"/>
      <c r="M28" s="127"/>
      <c r="N28" s="289"/>
      <c r="O28" s="289"/>
      <c r="P28" s="289"/>
      <c r="Q28" s="289"/>
      <c r="R28" s="239"/>
      <c r="S28" s="239"/>
      <c r="T28" s="12"/>
      <c r="U28" s="12"/>
      <c r="V28" s="12"/>
      <c r="W28" s="12"/>
      <c r="X28" s="12"/>
      <c r="Y28" s="12"/>
      <c r="Z28" s="12"/>
      <c r="AA28" s="12"/>
      <c r="AB28" s="12"/>
      <c r="AC28" s="12"/>
      <c r="AD28" s="12"/>
      <c r="AE28" s="12"/>
      <c r="AF28" s="14"/>
    </row>
    <row r="29" spans="1:32" ht="13.5" customHeight="1" x14ac:dyDescent="0.25">
      <c r="A29" s="16"/>
      <c r="B29" s="255" t="s">
        <v>58</v>
      </c>
      <c r="C29" s="239">
        <v>62766.6</v>
      </c>
      <c r="D29" s="239">
        <v>23652.926196427801</v>
      </c>
      <c r="E29" s="239">
        <v>3667.5</v>
      </c>
      <c r="F29" s="239">
        <v>2391</v>
      </c>
      <c r="G29" s="239">
        <v>259</v>
      </c>
      <c r="H29" s="239">
        <v>24670.426196427801</v>
      </c>
      <c r="I29" s="199"/>
      <c r="J29" s="21"/>
      <c r="K29" s="239"/>
      <c r="L29" s="103"/>
      <c r="M29" s="127"/>
      <c r="N29" s="289"/>
      <c r="O29" s="289"/>
      <c r="P29" s="289"/>
      <c r="Q29" s="289"/>
      <c r="R29" s="239"/>
      <c r="S29" s="239"/>
      <c r="T29" s="12"/>
      <c r="U29" s="12"/>
      <c r="V29" s="12"/>
      <c r="W29" s="12"/>
      <c r="X29" s="12"/>
      <c r="Y29" s="12"/>
      <c r="Z29" s="12"/>
      <c r="AA29" s="12"/>
      <c r="AB29" s="12"/>
      <c r="AC29" s="12"/>
      <c r="AD29" s="12"/>
      <c r="AE29" s="12"/>
      <c r="AF29" s="14"/>
    </row>
    <row r="30" spans="1:32" ht="15.75" customHeight="1" x14ac:dyDescent="0.25">
      <c r="A30" s="16"/>
      <c r="B30" s="345"/>
      <c r="C30" s="12"/>
      <c r="D30" s="15"/>
      <c r="E30" s="141"/>
      <c r="F30" s="242"/>
      <c r="G30" s="242"/>
      <c r="H30" s="239"/>
      <c r="I30" s="199"/>
      <c r="J30" s="21"/>
      <c r="K30" s="239"/>
      <c r="L30" s="103"/>
      <c r="M30" s="127"/>
      <c r="N30" s="289"/>
      <c r="O30" s="289"/>
      <c r="P30" s="289"/>
      <c r="Q30" s="289"/>
      <c r="R30" s="239"/>
      <c r="S30" s="239"/>
      <c r="T30" s="12"/>
      <c r="U30" s="12"/>
      <c r="V30" s="12"/>
      <c r="W30" s="12"/>
      <c r="X30" s="12"/>
      <c r="Y30" s="12"/>
      <c r="Z30" s="12"/>
      <c r="AA30" s="12"/>
      <c r="AB30" s="12"/>
      <c r="AC30" s="12"/>
      <c r="AD30" s="12"/>
      <c r="AE30" s="12"/>
      <c r="AF30" s="14"/>
    </row>
    <row r="31" spans="1:32" ht="14.25" customHeight="1" x14ac:dyDescent="0.25">
      <c r="A31" s="16"/>
      <c r="B31" s="345"/>
      <c r="C31" s="199"/>
      <c r="D31" s="260">
        <v>36120.400000000001</v>
      </c>
      <c r="E31" s="375" t="s">
        <v>189</v>
      </c>
      <c r="F31" s="261"/>
      <c r="G31" s="262"/>
      <c r="H31" s="258"/>
      <c r="I31" s="199"/>
      <c r="J31" s="21"/>
      <c r="K31" s="239"/>
      <c r="L31" s="103"/>
      <c r="M31" s="127"/>
      <c r="N31" s="289"/>
      <c r="O31" s="289"/>
      <c r="P31" s="289"/>
      <c r="Q31" s="289"/>
      <c r="R31" s="239"/>
      <c r="S31" s="239"/>
      <c r="T31" s="12"/>
      <c r="U31" s="12"/>
      <c r="V31" s="12"/>
      <c r="W31" s="12"/>
      <c r="X31" s="12"/>
      <c r="Y31" s="12"/>
      <c r="Z31" s="12"/>
      <c r="AA31" s="12"/>
      <c r="AB31" s="12"/>
      <c r="AC31" s="12"/>
      <c r="AD31" s="12"/>
      <c r="AE31" s="12"/>
      <c r="AF31" s="14"/>
    </row>
    <row r="32" spans="1:32" ht="13.7" customHeight="1" x14ac:dyDescent="0.25">
      <c r="A32" s="16"/>
      <c r="B32" s="21"/>
      <c r="C32" s="199"/>
      <c r="D32" s="263">
        <v>2650</v>
      </c>
      <c r="E32" s="296" t="s">
        <v>190</v>
      </c>
      <c r="F32" s="264"/>
      <c r="G32" s="265"/>
      <c r="H32" s="345"/>
      <c r="I32" s="199"/>
      <c r="J32" s="21"/>
      <c r="K32" s="239"/>
      <c r="L32" s="103"/>
      <c r="M32" s="127"/>
      <c r="N32" s="289"/>
      <c r="O32" s="289"/>
      <c r="P32" s="289"/>
      <c r="Q32" s="289"/>
      <c r="R32" s="239"/>
      <c r="S32" s="239"/>
      <c r="T32" s="12"/>
      <c r="U32" s="12"/>
      <c r="V32" s="12"/>
      <c r="W32" s="12"/>
      <c r="X32" s="12"/>
      <c r="Y32" s="12"/>
      <c r="Z32" s="12"/>
      <c r="AA32" s="12"/>
      <c r="AB32" s="12"/>
      <c r="AC32" s="12"/>
      <c r="AD32" s="12"/>
      <c r="AE32" s="12"/>
      <c r="AF32" s="14"/>
    </row>
    <row r="33" spans="1:32" ht="15.75" customHeight="1" x14ac:dyDescent="0.25">
      <c r="A33" s="16"/>
      <c r="B33" s="21"/>
      <c r="C33" s="199"/>
      <c r="D33" s="266">
        <v>38770.400000000001</v>
      </c>
      <c r="E33" s="140" t="s">
        <v>191</v>
      </c>
      <c r="F33" s="141"/>
      <c r="G33" s="124"/>
      <c r="H33" s="21"/>
      <c r="I33" s="199"/>
      <c r="J33" s="21"/>
      <c r="K33" s="239"/>
      <c r="L33" s="103"/>
      <c r="M33" s="127"/>
      <c r="N33" s="289"/>
      <c r="O33" s="289"/>
      <c r="P33" s="289"/>
      <c r="Q33" s="289"/>
      <c r="R33" s="239"/>
      <c r="S33" s="239"/>
      <c r="T33" s="12"/>
      <c r="U33" s="12"/>
      <c r="V33" s="12"/>
      <c r="W33" s="12"/>
      <c r="X33" s="12"/>
      <c r="Y33" s="12"/>
      <c r="Z33" s="12"/>
      <c r="AA33" s="12"/>
      <c r="AB33" s="12"/>
      <c r="AC33" s="12"/>
      <c r="AD33" s="12"/>
      <c r="AE33" s="12"/>
      <c r="AF33" s="14"/>
    </row>
    <row r="34" spans="1:32" ht="14.1" customHeight="1" x14ac:dyDescent="0.25">
      <c r="A34" s="16"/>
      <c r="B34" s="21"/>
      <c r="C34" s="199"/>
      <c r="D34" s="260">
        <v>27320.426196427801</v>
      </c>
      <c r="E34" s="267" t="s">
        <v>192</v>
      </c>
      <c r="F34" s="254"/>
      <c r="G34" s="137"/>
      <c r="H34" s="21"/>
      <c r="I34" s="199"/>
      <c r="J34" s="21"/>
      <c r="K34" s="239"/>
      <c r="L34" s="103"/>
      <c r="M34" s="127"/>
      <c r="N34" s="289"/>
      <c r="O34" s="289"/>
      <c r="P34" s="289"/>
      <c r="Q34" s="289"/>
      <c r="R34" s="239"/>
      <c r="S34" s="239"/>
      <c r="T34" s="12"/>
      <c r="U34" s="12"/>
      <c r="V34" s="12"/>
      <c r="W34" s="12"/>
      <c r="X34" s="12"/>
      <c r="Y34" s="12"/>
      <c r="Z34" s="12"/>
      <c r="AA34" s="12"/>
      <c r="AB34" s="12"/>
      <c r="AC34" s="12"/>
      <c r="AD34" s="12"/>
      <c r="AE34" s="12"/>
      <c r="AF34" s="14"/>
    </row>
    <row r="35" spans="1:32" ht="13.5" customHeight="1" x14ac:dyDescent="0.25">
      <c r="A35" s="16"/>
      <c r="B35" s="21"/>
      <c r="C35" s="199"/>
      <c r="D35" s="258">
        <v>3500</v>
      </c>
      <c r="E35" s="296" t="s">
        <v>193</v>
      </c>
      <c r="F35" s="12"/>
      <c r="G35" s="199"/>
      <c r="H35" s="21"/>
      <c r="I35" s="199"/>
      <c r="J35" s="21"/>
      <c r="K35" s="239"/>
      <c r="L35" s="103"/>
      <c r="M35" s="127"/>
      <c r="N35" s="289"/>
      <c r="O35" s="289"/>
      <c r="P35" s="289"/>
      <c r="Q35" s="289"/>
      <c r="R35" s="239"/>
      <c r="S35" s="239"/>
      <c r="T35" s="12"/>
      <c r="U35" s="12"/>
      <c r="V35" s="12"/>
      <c r="W35" s="12"/>
      <c r="X35" s="12"/>
      <c r="Y35" s="12"/>
      <c r="Z35" s="12"/>
      <c r="AA35" s="12"/>
      <c r="AB35" s="12"/>
      <c r="AC35" s="12"/>
      <c r="AD35" s="12"/>
      <c r="AE35" s="12"/>
      <c r="AF35" s="14"/>
    </row>
    <row r="36" spans="1:32" ht="13.5" customHeight="1" x14ac:dyDescent="0.25">
      <c r="A36" s="16"/>
      <c r="B36" s="21"/>
      <c r="C36" s="199"/>
      <c r="D36" s="263">
        <v>93987</v>
      </c>
      <c r="E36" s="159" t="s">
        <v>194</v>
      </c>
      <c r="F36" s="119"/>
      <c r="G36" s="199"/>
      <c r="H36" s="21"/>
      <c r="I36" s="199"/>
      <c r="J36" s="21"/>
      <c r="K36" s="239"/>
      <c r="L36" s="103"/>
      <c r="M36" s="239"/>
      <c r="N36" s="289"/>
      <c r="O36" s="289"/>
      <c r="P36" s="289"/>
      <c r="Q36" s="289"/>
      <c r="R36" s="239"/>
      <c r="S36" s="239"/>
      <c r="T36" s="12"/>
      <c r="U36" s="12"/>
      <c r="V36" s="12"/>
      <c r="W36" s="12"/>
      <c r="X36" s="12"/>
      <c r="Y36" s="12"/>
      <c r="Z36" s="12"/>
      <c r="AA36" s="12"/>
      <c r="AB36" s="12"/>
      <c r="AC36" s="12"/>
      <c r="AD36" s="12"/>
      <c r="AE36" s="12"/>
      <c r="AF36" s="14"/>
    </row>
    <row r="37" spans="1:32" ht="15.75" customHeight="1" x14ac:dyDescent="0.25">
      <c r="A37" s="16"/>
      <c r="B37" s="179"/>
      <c r="C37" s="124"/>
      <c r="D37" s="266">
        <v>124807.426196428</v>
      </c>
      <c r="E37" s="298" t="s">
        <v>195</v>
      </c>
      <c r="F37" s="15"/>
      <c r="G37" s="124"/>
      <c r="H37" s="179"/>
      <c r="I37" s="124"/>
      <c r="J37" s="21"/>
      <c r="K37" s="239"/>
      <c r="L37" s="103"/>
      <c r="M37" s="239"/>
      <c r="N37" s="289"/>
      <c r="O37" s="289"/>
      <c r="P37" s="289"/>
      <c r="Q37" s="289"/>
      <c r="R37" s="239"/>
      <c r="S37" s="239"/>
      <c r="T37" s="12"/>
      <c r="U37" s="12"/>
      <c r="V37" s="12"/>
      <c r="W37" s="12"/>
      <c r="X37" s="12"/>
      <c r="Y37" s="12"/>
      <c r="Z37" s="12"/>
      <c r="AA37" s="12"/>
      <c r="AB37" s="12"/>
      <c r="AC37" s="12"/>
      <c r="AD37" s="12"/>
      <c r="AE37" s="12"/>
      <c r="AF37" s="14"/>
    </row>
    <row r="38" spans="1:32" ht="14.1" customHeight="1" x14ac:dyDescent="0.25">
      <c r="A38" s="11"/>
      <c r="B38" s="254"/>
      <c r="C38" s="253"/>
      <c r="D38" s="300"/>
      <c r="E38" s="300"/>
      <c r="F38" s="300"/>
      <c r="G38" s="300"/>
      <c r="H38" s="253"/>
      <c r="I38" s="253"/>
      <c r="J38" s="12"/>
      <c r="K38" s="239"/>
      <c r="L38" s="103"/>
      <c r="M38" s="239"/>
      <c r="N38" s="289"/>
      <c r="O38" s="289"/>
      <c r="P38" s="289"/>
      <c r="Q38" s="289"/>
      <c r="R38" s="239"/>
      <c r="S38" s="239"/>
      <c r="T38" s="12"/>
      <c r="U38" s="12"/>
      <c r="V38" s="12"/>
      <c r="W38" s="12"/>
      <c r="X38" s="12"/>
      <c r="Y38" s="12"/>
      <c r="Z38" s="12"/>
      <c r="AA38" s="12"/>
      <c r="AB38" s="12"/>
      <c r="AC38" s="12"/>
      <c r="AD38" s="12"/>
      <c r="AE38" s="12"/>
      <c r="AF38" s="14"/>
    </row>
    <row r="39" spans="1:32" ht="13.5" customHeight="1" x14ac:dyDescent="0.25">
      <c r="A39" s="11"/>
      <c r="B39" s="103"/>
      <c r="C39" s="239"/>
      <c r="D39" s="289"/>
      <c r="E39" s="289"/>
      <c r="F39" s="289"/>
      <c r="G39" s="289"/>
      <c r="H39" s="239"/>
      <c r="I39" s="239"/>
      <c r="J39" s="12"/>
      <c r="K39" s="239"/>
      <c r="L39" s="103"/>
      <c r="M39" s="239"/>
      <c r="N39" s="289"/>
      <c r="O39" s="289"/>
      <c r="P39" s="289"/>
      <c r="Q39" s="289"/>
      <c r="R39" s="239"/>
      <c r="S39" s="239"/>
      <c r="T39" s="12"/>
      <c r="U39" s="12"/>
      <c r="V39" s="12"/>
      <c r="W39" s="12"/>
      <c r="X39" s="12"/>
      <c r="Y39" s="12"/>
      <c r="Z39" s="12"/>
      <c r="AA39" s="12"/>
      <c r="AB39" s="12"/>
      <c r="AC39" s="12"/>
      <c r="AD39" s="12"/>
      <c r="AE39" s="12"/>
      <c r="AF39" s="14"/>
    </row>
    <row r="40" spans="1:32" ht="13.5" customHeight="1" x14ac:dyDescent="0.25">
      <c r="A40" s="11"/>
      <c r="B40" s="103"/>
      <c r="C40" s="239"/>
      <c r="D40" s="289"/>
      <c r="E40" s="289"/>
      <c r="F40" s="289"/>
      <c r="G40" s="289"/>
      <c r="H40" s="239"/>
      <c r="I40" s="239"/>
      <c r="J40" s="12"/>
      <c r="K40" s="239"/>
      <c r="L40" s="103"/>
      <c r="M40" s="239"/>
      <c r="N40" s="289"/>
      <c r="O40" s="289"/>
      <c r="P40" s="289"/>
      <c r="Q40" s="289"/>
      <c r="R40" s="239"/>
      <c r="S40" s="239"/>
      <c r="T40" s="12"/>
      <c r="U40" s="12"/>
      <c r="V40" s="12"/>
      <c r="W40" s="12"/>
      <c r="X40" s="12"/>
      <c r="Y40" s="12"/>
      <c r="Z40" s="12"/>
      <c r="AA40" s="12"/>
      <c r="AB40" s="12"/>
      <c r="AC40" s="12"/>
      <c r="AD40" s="12"/>
      <c r="AE40" s="12"/>
      <c r="AF40" s="14"/>
    </row>
    <row r="41" spans="1:32" ht="13.5" customHeight="1" x14ac:dyDescent="0.25">
      <c r="A41" s="11"/>
      <c r="B41" s="103"/>
      <c r="C41" s="239"/>
      <c r="D41" s="289"/>
      <c r="E41" s="289"/>
      <c r="F41" s="289"/>
      <c r="G41" s="289"/>
      <c r="H41" s="239"/>
      <c r="I41" s="239"/>
      <c r="J41" s="12"/>
      <c r="K41" s="239"/>
      <c r="L41" s="103"/>
      <c r="M41" s="239"/>
      <c r="N41" s="289"/>
      <c r="O41" s="289"/>
      <c r="P41" s="289"/>
      <c r="Q41" s="289"/>
      <c r="R41" s="239"/>
      <c r="S41" s="239"/>
      <c r="T41" s="12"/>
      <c r="U41" s="12"/>
      <c r="V41" s="12"/>
      <c r="W41" s="12"/>
      <c r="X41" s="12"/>
      <c r="Y41" s="12"/>
      <c r="Z41" s="12"/>
      <c r="AA41" s="12"/>
      <c r="AB41" s="12"/>
      <c r="AC41" s="12"/>
      <c r="AD41" s="12"/>
      <c r="AE41" s="12"/>
      <c r="AF41" s="14"/>
    </row>
    <row r="42" spans="1:32" ht="13.5" customHeight="1" x14ac:dyDescent="0.25">
      <c r="A42" s="11"/>
      <c r="B42" s="103"/>
      <c r="C42" s="239"/>
      <c r="D42" s="289"/>
      <c r="E42" s="289"/>
      <c r="F42" s="289"/>
      <c r="G42" s="289"/>
      <c r="H42" s="239"/>
      <c r="I42" s="239"/>
      <c r="J42" s="12"/>
      <c r="K42" s="239"/>
      <c r="L42" s="103"/>
      <c r="M42" s="239"/>
      <c r="N42" s="289"/>
      <c r="O42" s="289"/>
      <c r="P42" s="289"/>
      <c r="Q42" s="289"/>
      <c r="R42" s="239"/>
      <c r="S42" s="239"/>
      <c r="T42" s="12"/>
      <c r="U42" s="12"/>
      <c r="V42" s="12"/>
      <c r="W42" s="12"/>
      <c r="X42" s="12"/>
      <c r="Y42" s="12"/>
      <c r="Z42" s="12"/>
      <c r="AA42" s="12"/>
      <c r="AB42" s="12"/>
      <c r="AC42" s="12"/>
      <c r="AD42" s="12"/>
      <c r="AE42" s="12"/>
      <c r="AF42" s="14"/>
    </row>
    <row r="43" spans="1:32" ht="13.5" customHeight="1" x14ac:dyDescent="0.25">
      <c r="A43" s="11"/>
      <c r="B43" s="103"/>
      <c r="C43" s="239"/>
      <c r="D43" s="289"/>
      <c r="E43" s="289"/>
      <c r="F43" s="289"/>
      <c r="G43" s="289"/>
      <c r="H43" s="239"/>
      <c r="I43" s="239"/>
      <c r="J43" s="12"/>
      <c r="K43" s="239"/>
      <c r="L43" s="103"/>
      <c r="M43" s="239"/>
      <c r="N43" s="289"/>
      <c r="O43" s="289"/>
      <c r="P43" s="289"/>
      <c r="Q43" s="289"/>
      <c r="R43" s="239"/>
      <c r="S43" s="239"/>
      <c r="T43" s="12"/>
      <c r="U43" s="12"/>
      <c r="V43" s="12"/>
      <c r="W43" s="12"/>
      <c r="X43" s="12"/>
      <c r="Y43" s="12"/>
      <c r="Z43" s="12"/>
      <c r="AA43" s="12"/>
      <c r="AB43" s="12"/>
      <c r="AC43" s="12"/>
      <c r="AD43" s="12"/>
      <c r="AE43" s="12"/>
      <c r="AF43" s="14"/>
    </row>
    <row r="44" spans="1:32" ht="13.5" customHeight="1" x14ac:dyDescent="0.25">
      <c r="A44" s="11"/>
      <c r="B44" s="103"/>
      <c r="C44" s="239"/>
      <c r="D44" s="289"/>
      <c r="E44" s="289"/>
      <c r="F44" s="289"/>
      <c r="G44" s="289"/>
      <c r="H44" s="239"/>
      <c r="I44" s="239"/>
      <c r="J44" s="12"/>
      <c r="K44" s="239"/>
      <c r="L44" s="103"/>
      <c r="M44" s="239"/>
      <c r="N44" s="289"/>
      <c r="O44" s="289"/>
      <c r="P44" s="289"/>
      <c r="Q44" s="289"/>
      <c r="R44" s="239"/>
      <c r="S44" s="239"/>
      <c r="T44" s="12"/>
      <c r="U44" s="12"/>
      <c r="V44" s="12"/>
      <c r="W44" s="12"/>
      <c r="X44" s="12"/>
      <c r="Y44" s="12"/>
      <c r="Z44" s="12"/>
      <c r="AA44" s="12"/>
      <c r="AB44" s="12"/>
      <c r="AC44" s="12"/>
      <c r="AD44" s="12"/>
      <c r="AE44" s="12"/>
      <c r="AF44" s="14"/>
    </row>
    <row r="45" spans="1:32" ht="13.5" customHeight="1" x14ac:dyDescent="0.25">
      <c r="A45" s="11"/>
      <c r="B45" s="103"/>
      <c r="C45" s="239"/>
      <c r="D45" s="289"/>
      <c r="E45" s="289"/>
      <c r="F45" s="289"/>
      <c r="G45" s="289"/>
      <c r="H45" s="239"/>
      <c r="I45" s="239"/>
      <c r="J45" s="12"/>
      <c r="K45" s="239"/>
      <c r="L45" s="103"/>
      <c r="M45" s="239"/>
      <c r="N45" s="289"/>
      <c r="O45" s="289"/>
      <c r="P45" s="289"/>
      <c r="Q45" s="289"/>
      <c r="R45" s="239"/>
      <c r="S45" s="239"/>
      <c r="T45" s="12"/>
      <c r="U45" s="12"/>
      <c r="V45" s="12"/>
      <c r="W45" s="12"/>
      <c r="X45" s="12"/>
      <c r="Y45" s="12"/>
      <c r="Z45" s="12"/>
      <c r="AA45" s="12"/>
      <c r="AB45" s="12"/>
      <c r="AC45" s="12"/>
      <c r="AD45" s="12"/>
      <c r="AE45" s="12"/>
      <c r="AF45" s="14"/>
    </row>
    <row r="46" spans="1:32" ht="13.5" customHeight="1" x14ac:dyDescent="0.25">
      <c r="A46" s="11"/>
      <c r="B46" s="103"/>
      <c r="C46" s="239"/>
      <c r="D46" s="289"/>
      <c r="E46" s="289"/>
      <c r="F46" s="289"/>
      <c r="G46" s="289"/>
      <c r="H46" s="239"/>
      <c r="I46" s="239"/>
      <c r="J46" s="12"/>
      <c r="K46" s="239"/>
      <c r="L46" s="103"/>
      <c r="M46" s="239"/>
      <c r="N46" s="289"/>
      <c r="O46" s="289"/>
      <c r="P46" s="289"/>
      <c r="Q46" s="289"/>
      <c r="R46" s="239"/>
      <c r="S46" s="239"/>
      <c r="T46" s="12"/>
      <c r="U46" s="12"/>
      <c r="V46" s="12"/>
      <c r="W46" s="12"/>
      <c r="X46" s="12"/>
      <c r="Y46" s="12"/>
      <c r="Z46" s="12"/>
      <c r="AA46" s="12"/>
      <c r="AB46" s="12"/>
      <c r="AC46" s="12"/>
      <c r="AD46" s="12"/>
      <c r="AE46" s="12"/>
      <c r="AF46" s="14"/>
    </row>
    <row r="47" spans="1:32" ht="13.5" customHeight="1" x14ac:dyDescent="0.25">
      <c r="A47" s="11"/>
      <c r="B47" s="103"/>
      <c r="C47" s="239"/>
      <c r="D47" s="289"/>
      <c r="E47" s="289"/>
      <c r="F47" s="289"/>
      <c r="G47" s="289"/>
      <c r="H47" s="239"/>
      <c r="I47" s="239"/>
      <c r="J47" s="12"/>
      <c r="K47" s="239"/>
      <c r="L47" s="103"/>
      <c r="M47" s="239"/>
      <c r="N47" s="289"/>
      <c r="O47" s="289"/>
      <c r="P47" s="289"/>
      <c r="Q47" s="289"/>
      <c r="R47" s="239"/>
      <c r="S47" s="239"/>
      <c r="T47" s="12"/>
      <c r="U47" s="12"/>
      <c r="V47" s="12"/>
      <c r="W47" s="12"/>
      <c r="X47" s="12"/>
      <c r="Y47" s="12"/>
      <c r="Z47" s="12"/>
      <c r="AA47" s="12"/>
      <c r="AB47" s="12"/>
      <c r="AC47" s="12"/>
      <c r="AD47" s="12"/>
      <c r="AE47" s="12"/>
      <c r="AF47" s="14"/>
    </row>
    <row r="48" spans="1:32" ht="15.75" customHeight="1" x14ac:dyDescent="0.25">
      <c r="A48" s="11"/>
      <c r="B48" s="12"/>
      <c r="C48" s="376"/>
      <c r="D48" s="29"/>
      <c r="E48" s="29"/>
      <c r="F48" s="376"/>
      <c r="G48" s="29"/>
      <c r="H48" s="325"/>
      <c r="I48" s="31"/>
      <c r="J48" s="12"/>
      <c r="K48" s="12"/>
      <c r="L48" s="103"/>
      <c r="M48" s="12"/>
      <c r="N48" s="12"/>
      <c r="O48" s="12"/>
      <c r="P48" s="12"/>
      <c r="Q48" s="12"/>
      <c r="R48" s="239"/>
      <c r="S48" s="239"/>
      <c r="T48" s="12"/>
      <c r="U48" s="12"/>
      <c r="V48" s="12"/>
      <c r="W48" s="12"/>
      <c r="X48" s="12"/>
      <c r="Y48" s="12"/>
      <c r="Z48" s="12"/>
      <c r="AA48" s="12"/>
      <c r="AB48" s="12"/>
      <c r="AC48" s="12"/>
      <c r="AD48" s="12"/>
      <c r="AE48" s="12"/>
      <c r="AF48" s="14"/>
    </row>
    <row r="49" spans="1:32" ht="15.75" customHeight="1" x14ac:dyDescent="0.25">
      <c r="A49" s="11"/>
      <c r="B49" s="12"/>
      <c r="C49" s="362"/>
      <c r="D49" s="362"/>
      <c r="E49" s="362"/>
      <c r="F49" s="362"/>
      <c r="G49" s="362"/>
      <c r="H49" s="362"/>
      <c r="I49" s="31"/>
      <c r="J49" s="12"/>
      <c r="K49" s="12"/>
      <c r="L49" s="103"/>
      <c r="M49" s="12"/>
      <c r="N49" s="12"/>
      <c r="O49" s="12"/>
      <c r="P49" s="12"/>
      <c r="Q49" s="12"/>
      <c r="R49" s="239"/>
      <c r="S49" s="239"/>
      <c r="T49" s="12"/>
      <c r="U49" s="12"/>
      <c r="V49" s="12"/>
      <c r="W49" s="12"/>
      <c r="X49" s="12"/>
      <c r="Y49" s="12"/>
      <c r="Z49" s="12"/>
      <c r="AA49" s="12"/>
      <c r="AB49" s="12"/>
      <c r="AC49" s="12"/>
      <c r="AD49" s="12"/>
      <c r="AE49" s="12"/>
      <c r="AF49" s="14"/>
    </row>
    <row r="50" spans="1:32" ht="13.5" customHeight="1" x14ac:dyDescent="0.25">
      <c r="A50" s="11"/>
      <c r="B50" s="12"/>
      <c r="C50" s="12"/>
      <c r="D50" s="12"/>
      <c r="E50" s="12"/>
      <c r="F50" s="12"/>
      <c r="G50" s="12"/>
      <c r="H50" s="12"/>
      <c r="I50" s="12"/>
      <c r="J50" s="12"/>
      <c r="K50" s="12"/>
      <c r="L50" s="103"/>
      <c r="M50" s="12"/>
      <c r="N50" s="12"/>
      <c r="O50" s="12"/>
      <c r="P50" s="12"/>
      <c r="Q50" s="12"/>
      <c r="R50" s="239"/>
      <c r="S50" s="239"/>
      <c r="T50" s="12"/>
      <c r="U50" s="12"/>
      <c r="V50" s="12"/>
      <c r="W50" s="12"/>
      <c r="X50" s="12"/>
      <c r="Y50" s="12"/>
      <c r="Z50" s="12"/>
      <c r="AA50" s="12"/>
      <c r="AB50" s="12"/>
      <c r="AC50" s="12"/>
      <c r="AD50" s="12"/>
      <c r="AE50" s="12"/>
      <c r="AF50" s="14"/>
    </row>
    <row r="51" spans="1:32" ht="13.5" customHeight="1" x14ac:dyDescent="0.25">
      <c r="A51" s="11"/>
      <c r="B51" s="103"/>
      <c r="C51" s="289"/>
      <c r="D51" s="289"/>
      <c r="E51" s="12"/>
      <c r="F51" s="289"/>
      <c r="G51" s="289"/>
      <c r="H51" s="289"/>
      <c r="I51" s="289"/>
      <c r="J51" s="12"/>
      <c r="K51" s="12"/>
      <c r="L51" s="103"/>
      <c r="M51" s="12"/>
      <c r="N51" s="12"/>
      <c r="O51" s="12"/>
      <c r="P51" s="12"/>
      <c r="Q51" s="12"/>
      <c r="R51" s="239"/>
      <c r="S51" s="239"/>
      <c r="T51" s="12"/>
      <c r="U51" s="12"/>
      <c r="V51" s="12"/>
      <c r="W51" s="12"/>
      <c r="X51" s="12"/>
      <c r="Y51" s="12"/>
      <c r="Z51" s="12"/>
      <c r="AA51" s="12"/>
      <c r="AB51" s="12"/>
      <c r="AC51" s="12"/>
      <c r="AD51" s="12"/>
      <c r="AE51" s="12"/>
      <c r="AF51" s="14"/>
    </row>
    <row r="52" spans="1:32" ht="13.5" customHeight="1" x14ac:dyDescent="0.25">
      <c r="A52" s="11"/>
      <c r="B52" s="12"/>
      <c r="C52" s="289"/>
      <c r="D52" s="239"/>
      <c r="E52" s="12"/>
      <c r="F52" s="239"/>
      <c r="G52" s="239"/>
      <c r="H52" s="239"/>
      <c r="I52" s="239"/>
      <c r="J52" s="12"/>
      <c r="K52" s="12"/>
      <c r="L52" s="103"/>
      <c r="M52" s="12"/>
      <c r="N52" s="12"/>
      <c r="O52" s="12"/>
      <c r="P52" s="12"/>
      <c r="Q52" s="12"/>
      <c r="R52" s="239"/>
      <c r="S52" s="239"/>
      <c r="T52" s="12"/>
      <c r="U52" s="12"/>
      <c r="V52" s="12"/>
      <c r="W52" s="12"/>
      <c r="X52" s="12"/>
      <c r="Y52" s="12"/>
      <c r="Z52" s="12"/>
      <c r="AA52" s="12"/>
      <c r="AB52" s="12"/>
      <c r="AC52" s="12"/>
      <c r="AD52" s="12"/>
      <c r="AE52" s="12"/>
      <c r="AF52" s="14"/>
    </row>
    <row r="53" spans="1:32" ht="13.5" customHeight="1" x14ac:dyDescent="0.25">
      <c r="A53" s="11"/>
      <c r="B53" s="12"/>
      <c r="C53" s="12"/>
      <c r="D53" s="126"/>
      <c r="E53" s="12"/>
      <c r="F53" s="126"/>
      <c r="G53" s="126"/>
      <c r="H53" s="126"/>
      <c r="I53" s="126"/>
      <c r="J53" s="12"/>
      <c r="K53" s="12"/>
      <c r="L53" s="103"/>
      <c r="M53" s="12"/>
      <c r="N53" s="12"/>
      <c r="O53" s="12"/>
      <c r="P53" s="12"/>
      <c r="Q53" s="12"/>
      <c r="R53" s="239"/>
      <c r="S53" s="239"/>
      <c r="T53" s="12"/>
      <c r="U53" s="12"/>
      <c r="V53" s="12"/>
      <c r="W53" s="12"/>
      <c r="X53" s="12"/>
      <c r="Y53" s="12"/>
      <c r="Z53" s="12"/>
      <c r="AA53" s="12"/>
      <c r="AB53" s="12"/>
      <c r="AC53" s="12"/>
      <c r="AD53" s="12"/>
      <c r="AE53" s="12"/>
      <c r="AF53" s="14"/>
    </row>
    <row r="54" spans="1:32" ht="13.5" customHeight="1" x14ac:dyDescent="0.25">
      <c r="A54" s="11"/>
      <c r="B54" s="12"/>
      <c r="C54" s="12"/>
      <c r="D54" s="12"/>
      <c r="E54" s="12"/>
      <c r="F54" s="12"/>
      <c r="G54" s="12"/>
      <c r="H54" s="12"/>
      <c r="I54" s="12"/>
      <c r="J54" s="12"/>
      <c r="K54" s="12"/>
      <c r="L54" s="103"/>
      <c r="M54" s="12"/>
      <c r="N54" s="12"/>
      <c r="O54" s="12"/>
      <c r="P54" s="12"/>
      <c r="Q54" s="12"/>
      <c r="R54" s="239"/>
      <c r="S54" s="239"/>
      <c r="T54" s="12"/>
      <c r="U54" s="12"/>
      <c r="V54" s="12"/>
      <c r="W54" s="12"/>
      <c r="X54" s="12"/>
      <c r="Y54" s="12"/>
      <c r="Z54" s="12"/>
      <c r="AA54" s="12"/>
      <c r="AB54" s="12"/>
      <c r="AC54" s="12"/>
      <c r="AD54" s="12"/>
      <c r="AE54" s="12"/>
      <c r="AF54" s="14"/>
    </row>
    <row r="55" spans="1:32" ht="13.5" customHeight="1" x14ac:dyDescent="0.25">
      <c r="A55" s="11"/>
      <c r="B55" s="12"/>
      <c r="C55" s="12"/>
      <c r="D55" s="12"/>
      <c r="E55" s="12"/>
      <c r="F55" s="12"/>
      <c r="G55" s="12"/>
      <c r="H55" s="12"/>
      <c r="I55" s="12"/>
      <c r="J55" s="12"/>
      <c r="K55" s="12"/>
      <c r="L55" s="103"/>
      <c r="M55" s="12"/>
      <c r="N55" s="12"/>
      <c r="O55" s="12"/>
      <c r="P55" s="12"/>
      <c r="Q55" s="12"/>
      <c r="R55" s="239"/>
      <c r="S55" s="239"/>
      <c r="T55" s="12"/>
      <c r="U55" s="12"/>
      <c r="V55" s="12"/>
      <c r="W55" s="12"/>
      <c r="X55" s="12"/>
      <c r="Y55" s="12"/>
      <c r="Z55" s="12"/>
      <c r="AA55" s="12"/>
      <c r="AB55" s="12"/>
      <c r="AC55" s="12"/>
      <c r="AD55" s="12"/>
      <c r="AE55" s="12"/>
      <c r="AF55" s="14"/>
    </row>
    <row r="56" spans="1:32" ht="13.5" customHeight="1" x14ac:dyDescent="0.25">
      <c r="A56" s="11"/>
      <c r="B56" s="12"/>
      <c r="C56" s="12"/>
      <c r="D56" s="12"/>
      <c r="E56" s="12"/>
      <c r="F56" s="12"/>
      <c r="G56" s="12"/>
      <c r="H56" s="12"/>
      <c r="I56" s="12"/>
      <c r="J56" s="12"/>
      <c r="K56" s="12"/>
      <c r="L56" s="103"/>
      <c r="M56" s="12"/>
      <c r="N56" s="12"/>
      <c r="O56" s="12"/>
      <c r="P56" s="12"/>
      <c r="Q56" s="12"/>
      <c r="R56" s="239"/>
      <c r="S56" s="239"/>
      <c r="T56" s="12"/>
      <c r="U56" s="12"/>
      <c r="V56" s="12"/>
      <c r="W56" s="12"/>
      <c r="X56" s="12"/>
      <c r="Y56" s="12"/>
      <c r="Z56" s="12"/>
      <c r="AA56" s="12"/>
      <c r="AB56" s="12"/>
      <c r="AC56" s="12"/>
      <c r="AD56" s="12"/>
      <c r="AE56" s="12"/>
      <c r="AF56" s="14"/>
    </row>
    <row r="57" spans="1:32" ht="13.5" customHeight="1" x14ac:dyDescent="0.25">
      <c r="A57" s="11"/>
      <c r="B57" s="12"/>
      <c r="C57" s="12"/>
      <c r="D57" s="12"/>
      <c r="E57" s="12"/>
      <c r="F57" s="12"/>
      <c r="G57" s="12"/>
      <c r="H57" s="12"/>
      <c r="I57" s="12"/>
      <c r="J57" s="12"/>
      <c r="K57" s="12"/>
      <c r="L57" s="103"/>
      <c r="M57" s="12"/>
      <c r="N57" s="12"/>
      <c r="O57" s="12"/>
      <c r="P57" s="12"/>
      <c r="Q57" s="12"/>
      <c r="R57" s="239"/>
      <c r="S57" s="239"/>
      <c r="T57" s="12"/>
      <c r="U57" s="12"/>
      <c r="V57" s="12"/>
      <c r="W57" s="12"/>
      <c r="X57" s="12"/>
      <c r="Y57" s="12"/>
      <c r="Z57" s="12"/>
      <c r="AA57" s="12"/>
      <c r="AB57" s="12"/>
      <c r="AC57" s="12"/>
      <c r="AD57" s="12"/>
      <c r="AE57" s="12"/>
      <c r="AF57" s="14"/>
    </row>
    <row r="58" spans="1:32" ht="13.5" customHeight="1" x14ac:dyDescent="0.25">
      <c r="A58" s="11"/>
      <c r="B58" s="12"/>
      <c r="C58" s="12"/>
      <c r="D58" s="12"/>
      <c r="E58" s="12"/>
      <c r="F58" s="12"/>
      <c r="G58" s="12"/>
      <c r="H58" s="12"/>
      <c r="I58" s="12"/>
      <c r="J58" s="12"/>
      <c r="K58" s="12"/>
      <c r="L58" s="103"/>
      <c r="M58" s="12"/>
      <c r="N58" s="12"/>
      <c r="O58" s="12"/>
      <c r="P58" s="12"/>
      <c r="Q58" s="12"/>
      <c r="R58" s="239"/>
      <c r="S58" s="239"/>
      <c r="T58" s="12"/>
      <c r="U58" s="12"/>
      <c r="V58" s="12"/>
      <c r="W58" s="12"/>
      <c r="X58" s="12"/>
      <c r="Y58" s="12"/>
      <c r="Z58" s="12"/>
      <c r="AA58" s="12"/>
      <c r="AB58" s="12"/>
      <c r="AC58" s="12"/>
      <c r="AD58" s="12"/>
      <c r="AE58" s="12"/>
      <c r="AF58" s="14"/>
    </row>
    <row r="59" spans="1:32" ht="15.75" customHeight="1" x14ac:dyDescent="0.25">
      <c r="A59" s="11"/>
      <c r="B59" s="12"/>
      <c r="C59" s="12"/>
      <c r="D59" s="12"/>
      <c r="E59" s="12"/>
      <c r="F59" s="12"/>
      <c r="G59" s="12"/>
      <c r="H59" s="12"/>
      <c r="I59" s="12"/>
      <c r="J59" s="12"/>
      <c r="K59" s="12"/>
      <c r="L59" s="12"/>
      <c r="M59" s="376"/>
      <c r="N59" s="29"/>
      <c r="O59" s="29"/>
      <c r="P59" s="376"/>
      <c r="Q59" s="29"/>
      <c r="R59" s="325"/>
      <c r="S59" s="31"/>
      <c r="T59" s="12"/>
      <c r="U59" s="12"/>
      <c r="V59" s="12"/>
      <c r="W59" s="12"/>
      <c r="X59" s="12"/>
      <c r="Y59" s="12"/>
      <c r="Z59" s="12"/>
      <c r="AA59" s="12"/>
      <c r="AB59" s="12"/>
      <c r="AC59" s="12"/>
      <c r="AD59" s="12"/>
      <c r="AE59" s="12"/>
      <c r="AF59" s="14"/>
    </row>
    <row r="60" spans="1:32" ht="15.75" customHeight="1" x14ac:dyDescent="0.25">
      <c r="A60" s="58"/>
      <c r="B60" s="59"/>
      <c r="C60" s="59"/>
      <c r="D60" s="59"/>
      <c r="E60" s="59"/>
      <c r="F60" s="59"/>
      <c r="G60" s="59"/>
      <c r="H60" s="59"/>
      <c r="I60" s="59"/>
      <c r="J60" s="59"/>
      <c r="K60" s="59"/>
      <c r="L60" s="59"/>
      <c r="M60" s="387"/>
      <c r="N60" s="387"/>
      <c r="O60" s="387"/>
      <c r="P60" s="387"/>
      <c r="Q60" s="387"/>
      <c r="R60" s="387"/>
      <c r="S60" s="131"/>
      <c r="T60" s="59"/>
      <c r="U60" s="59"/>
      <c r="V60" s="59"/>
      <c r="W60" s="59"/>
      <c r="X60" s="59"/>
      <c r="Y60" s="59"/>
      <c r="Z60" s="59"/>
      <c r="AA60" s="59"/>
      <c r="AB60" s="59"/>
      <c r="AC60" s="59"/>
      <c r="AD60" s="59"/>
      <c r="AE60" s="59"/>
      <c r="AF60" s="87"/>
    </row>
  </sheetData>
  <pageMargins left="0.21" right="0.28000000000000003" top="0.42" bottom="0.75" header="0.3" footer="0.3"/>
  <pageSetup orientation="portrait"/>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48"/>
  <sheetViews>
    <sheetView showGridLines="0" workbookViewId="0"/>
  </sheetViews>
  <sheetFormatPr defaultColWidth="8.85546875" defaultRowHeight="15" customHeight="1" x14ac:dyDescent="0.25"/>
  <cols>
    <col min="1" max="1" width="2.42578125" style="388" customWidth="1"/>
    <col min="2" max="2" width="9.28515625" style="388" customWidth="1"/>
    <col min="3" max="3" width="10.85546875" style="388" customWidth="1"/>
    <col min="4" max="4" width="10.7109375" style="388" customWidth="1"/>
    <col min="5" max="6" width="10" style="388" customWidth="1"/>
    <col min="7" max="7" width="9.140625" style="388" customWidth="1"/>
    <col min="8" max="8" width="9.7109375" style="388" customWidth="1"/>
    <col min="9" max="9" width="10.42578125" style="388" customWidth="1"/>
    <col min="10" max="10" width="9.85546875" style="388" customWidth="1"/>
    <col min="11" max="11" width="10.140625" style="388" customWidth="1"/>
    <col min="12" max="16" width="9.140625" style="388" customWidth="1"/>
    <col min="17" max="17" width="11.140625" style="388" customWidth="1"/>
    <col min="18" max="19" width="9.140625" style="388" customWidth="1"/>
    <col min="20" max="20" width="10.42578125" style="388" customWidth="1"/>
    <col min="21" max="29" width="9.140625" style="388" customWidth="1"/>
    <col min="30" max="30" width="9.42578125" style="388" customWidth="1"/>
    <col min="31" max="31" width="9.140625" style="388" customWidth="1"/>
    <col min="32" max="32" width="8.85546875" style="388" customWidth="1"/>
    <col min="33" max="16384" width="8.85546875" style="388"/>
  </cols>
  <sheetData>
    <row r="1" spans="1:31" ht="13.5" customHeight="1" x14ac:dyDescent="0.25">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10"/>
    </row>
    <row r="2" spans="1:31" ht="18.75" customHeight="1" x14ac:dyDescent="0.3">
      <c r="A2" s="389"/>
      <c r="B2" s="239"/>
      <c r="C2" s="239"/>
      <c r="D2" s="239"/>
      <c r="E2" s="239"/>
      <c r="F2" s="13" t="s">
        <v>271</v>
      </c>
      <c r="G2" s="239"/>
      <c r="H2" s="239"/>
      <c r="I2" s="239"/>
      <c r="J2" s="239"/>
      <c r="K2" s="239"/>
      <c r="L2" s="239"/>
      <c r="M2" s="239"/>
      <c r="N2" s="239"/>
      <c r="O2" s="239"/>
      <c r="P2" s="239"/>
      <c r="Q2" s="239"/>
      <c r="R2" s="239"/>
      <c r="S2" s="239"/>
      <c r="T2" s="239"/>
      <c r="U2" s="239"/>
      <c r="V2" s="239"/>
      <c r="W2" s="239"/>
      <c r="X2" s="239"/>
      <c r="Y2" s="239"/>
      <c r="Z2" s="239"/>
      <c r="AA2" s="12"/>
      <c r="AB2" s="239"/>
      <c r="AC2" s="390"/>
      <c r="AD2" s="391"/>
      <c r="AE2" s="295"/>
    </row>
    <row r="3" spans="1:31" ht="15.75" customHeight="1" x14ac:dyDescent="0.25">
      <c r="A3" s="11"/>
      <c r="B3" s="15"/>
      <c r="C3" s="15"/>
      <c r="D3" s="15"/>
      <c r="E3" s="15"/>
      <c r="F3" s="15"/>
      <c r="G3" s="15"/>
      <c r="H3" s="15"/>
      <c r="I3" s="15"/>
      <c r="J3" s="15"/>
      <c r="K3" s="15"/>
      <c r="L3" s="12"/>
      <c r="M3" s="12"/>
      <c r="N3" s="12"/>
      <c r="O3" s="12"/>
      <c r="P3" s="12"/>
      <c r="Q3" s="12"/>
      <c r="R3" s="12"/>
      <c r="S3" s="12"/>
      <c r="T3" s="12"/>
      <c r="U3" s="12"/>
      <c r="V3" s="12"/>
      <c r="W3" s="12"/>
      <c r="X3" s="12"/>
      <c r="Y3" s="12"/>
      <c r="Z3" s="12"/>
      <c r="AA3" s="12"/>
      <c r="AB3" s="12"/>
      <c r="AC3" s="12"/>
      <c r="AD3" s="12"/>
      <c r="AE3" s="14"/>
    </row>
    <row r="4" spans="1:31" ht="24" customHeight="1" x14ac:dyDescent="0.35">
      <c r="A4" s="16"/>
      <c r="B4" s="90" t="s">
        <v>272</v>
      </c>
      <c r="C4" s="284"/>
      <c r="D4" s="284"/>
      <c r="E4" s="284"/>
      <c r="F4" s="284"/>
      <c r="G4" s="284"/>
      <c r="H4" s="284"/>
      <c r="I4" s="274" t="s">
        <v>273</v>
      </c>
      <c r="J4" s="392"/>
      <c r="K4" s="393"/>
      <c r="L4" s="21"/>
      <c r="M4" s="310"/>
      <c r="N4" s="12"/>
      <c r="O4" s="12"/>
      <c r="P4" s="12"/>
      <c r="Q4" s="12"/>
      <c r="R4" s="12"/>
      <c r="S4" s="12"/>
      <c r="T4" s="12"/>
      <c r="U4" s="12"/>
      <c r="V4" s="12"/>
      <c r="W4" s="12"/>
      <c r="X4" s="12"/>
      <c r="Y4" s="12"/>
      <c r="Z4" s="12"/>
      <c r="AA4" s="12"/>
      <c r="AB4" s="12"/>
      <c r="AC4" s="12"/>
      <c r="AD4" s="12"/>
      <c r="AE4" s="14"/>
    </row>
    <row r="5" spans="1:31" ht="14.1" customHeight="1" x14ac:dyDescent="0.25">
      <c r="A5" s="16"/>
      <c r="B5" s="370"/>
      <c r="C5" s="254"/>
      <c r="D5" s="182" t="s">
        <v>84</v>
      </c>
      <c r="E5" s="254"/>
      <c r="F5" s="254"/>
      <c r="G5" s="182" t="s">
        <v>85</v>
      </c>
      <c r="H5" s="182" t="s">
        <v>86</v>
      </c>
      <c r="I5" s="183" t="s">
        <v>182</v>
      </c>
      <c r="J5" s="135"/>
      <c r="K5" s="183" t="s">
        <v>274</v>
      </c>
      <c r="L5" s="102"/>
      <c r="M5" s="103"/>
      <c r="N5" s="103"/>
      <c r="O5" s="103"/>
      <c r="P5" s="103"/>
      <c r="Q5" s="103"/>
      <c r="R5" s="103"/>
      <c r="S5" s="103"/>
      <c r="T5" s="103"/>
      <c r="U5" s="12"/>
      <c r="V5" s="12"/>
      <c r="W5" s="12"/>
      <c r="X5" s="12"/>
      <c r="Y5" s="12"/>
      <c r="Z5" s="12"/>
      <c r="AA5" s="12"/>
      <c r="AB5" s="12"/>
      <c r="AC5" s="12"/>
      <c r="AD5" s="12"/>
      <c r="AE5" s="14"/>
    </row>
    <row r="6" spans="1:31" ht="13.5" customHeight="1" x14ac:dyDescent="0.25">
      <c r="A6" s="16"/>
      <c r="B6" s="184" t="s">
        <v>46</v>
      </c>
      <c r="C6" s="185" t="s">
        <v>183</v>
      </c>
      <c r="D6" s="185" t="s">
        <v>90</v>
      </c>
      <c r="E6" s="185" t="s">
        <v>91</v>
      </c>
      <c r="F6" s="185" t="s">
        <v>92</v>
      </c>
      <c r="G6" s="185" t="s">
        <v>93</v>
      </c>
      <c r="H6" s="185" t="s">
        <v>94</v>
      </c>
      <c r="I6" s="186" t="s">
        <v>184</v>
      </c>
      <c r="J6" s="184" t="s">
        <v>275</v>
      </c>
      <c r="K6" s="186" t="s">
        <v>275</v>
      </c>
      <c r="L6" s="102"/>
      <c r="M6" s="107"/>
      <c r="N6" s="107"/>
      <c r="O6" s="107"/>
      <c r="P6" s="107"/>
      <c r="Q6" s="107"/>
      <c r="R6" s="107"/>
      <c r="S6" s="107"/>
      <c r="T6" s="107"/>
      <c r="U6" s="12"/>
      <c r="V6" s="12"/>
      <c r="W6" s="12"/>
      <c r="X6" s="12"/>
      <c r="Y6" s="12"/>
      <c r="Z6" s="12"/>
      <c r="AA6" s="12"/>
      <c r="AB6" s="12"/>
      <c r="AC6" s="12"/>
      <c r="AD6" s="12"/>
      <c r="AE6" s="14"/>
    </row>
    <row r="7" spans="1:31" ht="13.5" customHeight="1" x14ac:dyDescent="0.25">
      <c r="A7" s="16"/>
      <c r="B7" s="238">
        <v>1999</v>
      </c>
      <c r="C7" s="127">
        <v>-7960</v>
      </c>
      <c r="D7" s="127">
        <v>154.0976</v>
      </c>
      <c r="E7" s="239">
        <v>237</v>
      </c>
      <c r="F7" s="127">
        <v>96</v>
      </c>
      <c r="G7" s="127">
        <v>0</v>
      </c>
      <c r="H7" s="127">
        <v>295.0976</v>
      </c>
      <c r="I7" s="382">
        <v>-7664.9023999999999</v>
      </c>
      <c r="J7" s="394">
        <v>421</v>
      </c>
      <c r="K7" s="382">
        <v>421</v>
      </c>
      <c r="L7" s="345"/>
      <c r="M7" s="103"/>
      <c r="N7" s="239"/>
      <c r="O7" s="239"/>
      <c r="P7" s="239"/>
      <c r="Q7" s="239"/>
      <c r="R7" s="239"/>
      <c r="S7" s="239"/>
      <c r="T7" s="239"/>
      <c r="U7" s="12"/>
      <c r="V7" s="12"/>
      <c r="W7" s="12"/>
      <c r="X7" s="12"/>
      <c r="Y7" s="12"/>
      <c r="Z7" s="12"/>
      <c r="AA7" s="12"/>
      <c r="AB7" s="12"/>
      <c r="AC7" s="12"/>
      <c r="AD7" s="12"/>
      <c r="AE7" s="14"/>
    </row>
    <row r="8" spans="1:31" ht="13.5" customHeight="1" x14ac:dyDescent="0.25">
      <c r="A8" s="16"/>
      <c r="B8" s="238">
        <v>2000</v>
      </c>
      <c r="C8" s="127"/>
      <c r="D8" s="127">
        <v>81.174500817626296</v>
      </c>
      <c r="E8" s="239">
        <v>300.64463378948301</v>
      </c>
      <c r="F8" s="127">
        <v>86.487649539547306</v>
      </c>
      <c r="G8" s="127">
        <v>-305.88160864358798</v>
      </c>
      <c r="H8" s="127">
        <v>601.21309371114899</v>
      </c>
      <c r="I8" s="382">
        <v>601.21309371114899</v>
      </c>
      <c r="J8" s="394">
        <v>330</v>
      </c>
      <c r="K8" s="382">
        <v>350</v>
      </c>
      <c r="L8" s="345"/>
      <c r="M8" s="103"/>
      <c r="N8" s="127"/>
      <c r="O8" s="239"/>
      <c r="P8" s="239"/>
      <c r="Q8" s="239"/>
      <c r="R8" s="239"/>
      <c r="S8" s="239"/>
      <c r="T8" s="239"/>
      <c r="U8" s="12"/>
      <c r="V8" s="12"/>
      <c r="W8" s="12"/>
      <c r="X8" s="12"/>
      <c r="Y8" s="12"/>
      <c r="Z8" s="12"/>
      <c r="AA8" s="12"/>
      <c r="AB8" s="12"/>
      <c r="AC8" s="12"/>
      <c r="AD8" s="12"/>
      <c r="AE8" s="14"/>
    </row>
    <row r="9" spans="1:31" ht="13.5" customHeight="1" x14ac:dyDescent="0.25">
      <c r="A9" s="16"/>
      <c r="B9" s="238">
        <v>2001</v>
      </c>
      <c r="C9" s="127"/>
      <c r="D9" s="127">
        <v>99.617408881107806</v>
      </c>
      <c r="E9" s="239">
        <v>294.497851344899</v>
      </c>
      <c r="F9" s="127">
        <v>77.988222186853406</v>
      </c>
      <c r="G9" s="127">
        <v>1.51039590109508</v>
      </c>
      <c r="H9" s="127">
        <v>314.61664213805801</v>
      </c>
      <c r="I9" s="382">
        <v>314.61664213805801</v>
      </c>
      <c r="J9" s="394">
        <v>420</v>
      </c>
      <c r="K9" s="382">
        <v>440</v>
      </c>
      <c r="L9" s="345"/>
      <c r="M9" s="103"/>
      <c r="N9" s="127"/>
      <c r="O9" s="239"/>
      <c r="P9" s="239"/>
      <c r="Q9" s="239"/>
      <c r="R9" s="239"/>
      <c r="S9" s="239"/>
      <c r="T9" s="239"/>
      <c r="U9" s="12"/>
      <c r="V9" s="12"/>
      <c r="W9" s="12"/>
      <c r="X9" s="12"/>
      <c r="Y9" s="12"/>
      <c r="Z9" s="12"/>
      <c r="AA9" s="12"/>
      <c r="AB9" s="12"/>
      <c r="AC9" s="12"/>
      <c r="AD9" s="12"/>
      <c r="AE9" s="14"/>
    </row>
    <row r="10" spans="1:31" ht="13.5" customHeight="1" x14ac:dyDescent="0.25">
      <c r="A10" s="16"/>
      <c r="B10" s="238">
        <v>2002</v>
      </c>
      <c r="C10" s="127"/>
      <c r="D10" s="127">
        <v>178.93745000414</v>
      </c>
      <c r="E10" s="239">
        <v>273.92394951270199</v>
      </c>
      <c r="F10" s="127">
        <v>72.974916120786105</v>
      </c>
      <c r="G10" s="127">
        <v>38.175148040746301</v>
      </c>
      <c r="H10" s="127">
        <v>341.71133535530902</v>
      </c>
      <c r="I10" s="382">
        <v>341.71133535530902</v>
      </c>
      <c r="J10" s="394">
        <v>480.06785411365598</v>
      </c>
      <c r="K10" s="382">
        <v>500</v>
      </c>
      <c r="L10" s="345"/>
      <c r="M10" s="103"/>
      <c r="N10" s="127"/>
      <c r="O10" s="239"/>
      <c r="P10" s="239"/>
      <c r="Q10" s="239"/>
      <c r="R10" s="239"/>
      <c r="S10" s="239"/>
      <c r="T10" s="239"/>
      <c r="U10" s="12"/>
      <c r="V10" s="12"/>
      <c r="W10" s="12"/>
      <c r="X10" s="12"/>
      <c r="Y10" s="12"/>
      <c r="Z10" s="12"/>
      <c r="AA10" s="12"/>
      <c r="AB10" s="12"/>
      <c r="AC10" s="12"/>
      <c r="AD10" s="12"/>
      <c r="AE10" s="14"/>
    </row>
    <row r="11" spans="1:31" ht="13.5" customHeight="1" x14ac:dyDescent="0.25">
      <c r="A11" s="16"/>
      <c r="B11" s="238">
        <v>2003</v>
      </c>
      <c r="C11" s="127"/>
      <c r="D11" s="127">
        <v>218.26475386708401</v>
      </c>
      <c r="E11" s="239">
        <v>290.51724137931001</v>
      </c>
      <c r="F11" s="127">
        <v>83.448275862068996</v>
      </c>
      <c r="G11" s="127">
        <v>106.030408683456</v>
      </c>
      <c r="H11" s="127">
        <v>319.30331070086902</v>
      </c>
      <c r="I11" s="382">
        <v>319.30331070086902</v>
      </c>
      <c r="J11" s="394">
        <v>566</v>
      </c>
      <c r="K11" s="382">
        <v>600</v>
      </c>
      <c r="L11" s="345"/>
      <c r="M11" s="103"/>
      <c r="N11" s="127"/>
      <c r="O11" s="239"/>
      <c r="P11" s="239"/>
      <c r="Q11" s="239"/>
      <c r="R11" s="239"/>
      <c r="S11" s="239"/>
      <c r="T11" s="239"/>
      <c r="U11" s="12"/>
      <c r="V11" s="12"/>
      <c r="W11" s="12"/>
      <c r="X11" s="12"/>
      <c r="Y11" s="12"/>
      <c r="Z11" s="12"/>
      <c r="AA11" s="12"/>
      <c r="AB11" s="12"/>
      <c r="AC11" s="12"/>
      <c r="AD11" s="12"/>
      <c r="AE11" s="14"/>
    </row>
    <row r="12" spans="1:31" ht="13.5" customHeight="1" x14ac:dyDescent="0.25">
      <c r="A12" s="16"/>
      <c r="B12" s="238">
        <v>2004</v>
      </c>
      <c r="C12" s="127"/>
      <c r="D12" s="127">
        <v>377.40845144599501</v>
      </c>
      <c r="E12" s="239">
        <v>304.03122978841401</v>
      </c>
      <c r="F12" s="127">
        <v>172.78019033539701</v>
      </c>
      <c r="G12" s="127">
        <v>-44.100419042467401</v>
      </c>
      <c r="H12" s="127">
        <v>552.75990994147901</v>
      </c>
      <c r="I12" s="382">
        <v>552.75990994147901</v>
      </c>
      <c r="J12" s="394">
        <v>741</v>
      </c>
      <c r="K12" s="382">
        <v>800</v>
      </c>
      <c r="L12" s="345"/>
      <c r="M12" s="103"/>
      <c r="N12" s="127"/>
      <c r="O12" s="239"/>
      <c r="P12" s="239"/>
      <c r="Q12" s="239"/>
      <c r="R12" s="239"/>
      <c r="S12" s="239"/>
      <c r="T12" s="239"/>
      <c r="U12" s="12"/>
      <c r="V12" s="12"/>
      <c r="W12" s="12"/>
      <c r="X12" s="12"/>
      <c r="Y12" s="12"/>
      <c r="Z12" s="12"/>
      <c r="AA12" s="12"/>
      <c r="AB12" s="12"/>
      <c r="AC12" s="12"/>
      <c r="AD12" s="12"/>
      <c r="AE12" s="14"/>
    </row>
    <row r="13" spans="1:31" ht="13.5" customHeight="1" x14ac:dyDescent="0.25">
      <c r="A13" s="16"/>
      <c r="B13" s="238">
        <v>2005</v>
      </c>
      <c r="C13" s="127"/>
      <c r="D13" s="127">
        <v>484.18980377968802</v>
      </c>
      <c r="E13" s="239">
        <v>378.153571124542</v>
      </c>
      <c r="F13" s="127">
        <v>272.409977015408</v>
      </c>
      <c r="G13" s="127">
        <v>-108.218948176165</v>
      </c>
      <c r="H13" s="127">
        <v>698.15234606498802</v>
      </c>
      <c r="I13" s="382">
        <v>698.15234606498802</v>
      </c>
      <c r="J13" s="394">
        <v>975</v>
      </c>
      <c r="K13" s="382">
        <v>1000</v>
      </c>
      <c r="L13" s="345"/>
      <c r="M13" s="103"/>
      <c r="N13" s="127"/>
      <c r="O13" s="239"/>
      <c r="P13" s="239"/>
      <c r="Q13" s="239"/>
      <c r="R13" s="239"/>
      <c r="S13" s="239"/>
      <c r="T13" s="239"/>
      <c r="U13" s="12"/>
      <c r="V13" s="12"/>
      <c r="W13" s="12"/>
      <c r="X13" s="12"/>
      <c r="Y13" s="12"/>
      <c r="Z13" s="12"/>
      <c r="AA13" s="12"/>
      <c r="AB13" s="12"/>
      <c r="AC13" s="12"/>
      <c r="AD13" s="12"/>
      <c r="AE13" s="14"/>
    </row>
    <row r="14" spans="1:31" ht="13.5" customHeight="1" x14ac:dyDescent="0.25">
      <c r="A14" s="16"/>
      <c r="B14" s="238">
        <v>2006</v>
      </c>
      <c r="C14" s="127"/>
      <c r="D14" s="127">
        <v>338.50049836741698</v>
      </c>
      <c r="E14" s="239">
        <v>671.09297130091102</v>
      </c>
      <c r="F14" s="127">
        <v>415.87901701323301</v>
      </c>
      <c r="G14" s="127">
        <v>144.15458612577001</v>
      </c>
      <c r="H14" s="127">
        <v>449.55986652932597</v>
      </c>
      <c r="I14" s="382">
        <v>449.55986652932597</v>
      </c>
      <c r="J14" s="394">
        <v>1090</v>
      </c>
      <c r="K14" s="382">
        <v>1400</v>
      </c>
      <c r="L14" s="345"/>
      <c r="M14" s="103"/>
      <c r="N14" s="127"/>
      <c r="O14" s="239"/>
      <c r="P14" s="239"/>
      <c r="Q14" s="239"/>
      <c r="R14" s="239"/>
      <c r="S14" s="239"/>
      <c r="T14" s="239"/>
      <c r="U14" s="12"/>
      <c r="V14" s="12"/>
      <c r="W14" s="12"/>
      <c r="X14" s="12"/>
      <c r="Y14" s="12"/>
      <c r="Z14" s="12"/>
      <c r="AA14" s="12"/>
      <c r="AB14" s="12"/>
      <c r="AC14" s="12"/>
      <c r="AD14" s="12"/>
      <c r="AE14" s="14"/>
    </row>
    <row r="15" spans="1:31" ht="13.5" customHeight="1" x14ac:dyDescent="0.25">
      <c r="A15" s="16"/>
      <c r="B15" s="238">
        <v>2007</v>
      </c>
      <c r="C15" s="127">
        <v>-13829.6</v>
      </c>
      <c r="D15" s="127">
        <v>1055.69707254985</v>
      </c>
      <c r="E15" s="239">
        <v>1223.51438268986</v>
      </c>
      <c r="F15" s="127">
        <v>547.30589732711098</v>
      </c>
      <c r="G15" s="127">
        <v>221.732640207006</v>
      </c>
      <c r="H15" s="127">
        <v>1510.17291770559</v>
      </c>
      <c r="I15" s="382">
        <v>-12481.4270822944</v>
      </c>
      <c r="J15" s="394">
        <v>2297.8362324989398</v>
      </c>
      <c r="K15" s="382">
        <v>2700</v>
      </c>
      <c r="L15" s="345"/>
      <c r="M15" s="103"/>
      <c r="N15" s="127"/>
      <c r="O15" s="239"/>
      <c r="P15" s="239"/>
      <c r="Q15" s="239"/>
      <c r="R15" s="239"/>
      <c r="S15" s="239"/>
      <c r="T15" s="239"/>
      <c r="U15" s="12"/>
      <c r="V15" s="12"/>
      <c r="W15" s="12"/>
      <c r="X15" s="12"/>
      <c r="Y15" s="12"/>
      <c r="Z15" s="12"/>
      <c r="AA15" s="12"/>
      <c r="AB15" s="12"/>
      <c r="AC15" s="12"/>
      <c r="AD15" s="12"/>
      <c r="AE15" s="14"/>
    </row>
    <row r="16" spans="1:31" ht="13.5" customHeight="1" x14ac:dyDescent="0.25">
      <c r="A16" s="16"/>
      <c r="B16" s="238">
        <v>2008</v>
      </c>
      <c r="C16" s="127"/>
      <c r="D16" s="127">
        <v>1343.56681948203</v>
      </c>
      <c r="E16" s="239">
        <v>1126.45921917279</v>
      </c>
      <c r="F16" s="127">
        <v>623.30885195206804</v>
      </c>
      <c r="G16" s="127">
        <v>-30.9555317910499</v>
      </c>
      <c r="H16" s="127">
        <v>1877.6727184937899</v>
      </c>
      <c r="I16" s="382">
        <v>1715.6727184937899</v>
      </c>
      <c r="J16" s="394">
        <v>3441</v>
      </c>
      <c r="K16" s="382">
        <v>3800</v>
      </c>
      <c r="L16" s="345"/>
      <c r="M16" s="103"/>
      <c r="N16" s="127"/>
      <c r="O16" s="239"/>
      <c r="P16" s="239"/>
      <c r="Q16" s="239"/>
      <c r="R16" s="239"/>
      <c r="S16" s="239"/>
      <c r="T16" s="239"/>
      <c r="U16" s="12"/>
      <c r="V16" s="12"/>
      <c r="W16" s="12"/>
      <c r="X16" s="12"/>
      <c r="Y16" s="12"/>
      <c r="Z16" s="12"/>
      <c r="AA16" s="12"/>
      <c r="AB16" s="12"/>
      <c r="AC16" s="12"/>
      <c r="AD16" s="12"/>
      <c r="AE16" s="14"/>
    </row>
    <row r="17" spans="1:31" ht="13.5" customHeight="1" x14ac:dyDescent="0.25">
      <c r="A17" s="16"/>
      <c r="B17" s="238">
        <v>2009</v>
      </c>
      <c r="C17" s="127"/>
      <c r="D17" s="127">
        <v>1605.5257714895899</v>
      </c>
      <c r="E17" s="239">
        <v>920.98772023491699</v>
      </c>
      <c r="F17" s="127">
        <v>650.29364655632696</v>
      </c>
      <c r="G17" s="127">
        <v>67.299266468651695</v>
      </c>
      <c r="H17" s="127">
        <v>1808.9205786995301</v>
      </c>
      <c r="I17" s="382">
        <v>1646.9205786995301</v>
      </c>
      <c r="J17" s="394">
        <v>3967</v>
      </c>
      <c r="K17" s="382">
        <v>4000</v>
      </c>
      <c r="L17" s="345"/>
      <c r="M17" s="103"/>
      <c r="N17" s="127"/>
      <c r="O17" s="239"/>
      <c r="P17" s="239"/>
      <c r="Q17" s="239"/>
      <c r="R17" s="239"/>
      <c r="S17" s="239"/>
      <c r="T17" s="239"/>
      <c r="U17" s="12"/>
      <c r="V17" s="12"/>
      <c r="W17" s="12"/>
      <c r="X17" s="12"/>
      <c r="Y17" s="12"/>
      <c r="Z17" s="12"/>
      <c r="AA17" s="12"/>
      <c r="AB17" s="12"/>
      <c r="AC17" s="12"/>
      <c r="AD17" s="12"/>
      <c r="AE17" s="14"/>
    </row>
    <row r="18" spans="1:31" ht="13.5" customHeight="1" x14ac:dyDescent="0.25">
      <c r="A18" s="16"/>
      <c r="B18" s="238">
        <v>2010</v>
      </c>
      <c r="C18" s="127"/>
      <c r="D18" s="127">
        <v>1502.7087704294299</v>
      </c>
      <c r="E18" s="239">
        <v>955.773208793712</v>
      </c>
      <c r="F18" s="127">
        <v>445.38102289554598</v>
      </c>
      <c r="G18" s="127">
        <v>260.46157193709001</v>
      </c>
      <c r="H18" s="127">
        <v>1752.63938439051</v>
      </c>
      <c r="I18" s="382">
        <v>1590.63938439051</v>
      </c>
      <c r="J18" s="394">
        <v>3446</v>
      </c>
      <c r="K18" s="382">
        <v>3900</v>
      </c>
      <c r="L18" s="345"/>
      <c r="M18" s="103"/>
      <c r="N18" s="127"/>
      <c r="O18" s="239"/>
      <c r="P18" s="239"/>
      <c r="Q18" s="239"/>
      <c r="R18" s="239"/>
      <c r="S18" s="239"/>
      <c r="T18" s="239"/>
      <c r="U18" s="12"/>
      <c r="V18" s="12"/>
      <c r="W18" s="12"/>
      <c r="X18" s="12"/>
      <c r="Y18" s="12"/>
      <c r="Z18" s="12"/>
      <c r="AA18" s="12"/>
      <c r="AB18" s="12"/>
      <c r="AC18" s="12"/>
      <c r="AD18" s="12"/>
      <c r="AE18" s="14"/>
    </row>
    <row r="19" spans="1:31" ht="13.5" customHeight="1" x14ac:dyDescent="0.25">
      <c r="A19" s="16"/>
      <c r="B19" s="238">
        <v>2011</v>
      </c>
      <c r="C19" s="127"/>
      <c r="D19" s="127">
        <v>2452.8990075187999</v>
      </c>
      <c r="E19" s="239">
        <v>974.09273182957395</v>
      </c>
      <c r="F19" s="127">
        <v>469.92481203007497</v>
      </c>
      <c r="G19" s="127">
        <v>-53.517012223785102</v>
      </c>
      <c r="H19" s="127">
        <v>3010.5839395420799</v>
      </c>
      <c r="I19" s="382">
        <v>2848.5839395420799</v>
      </c>
      <c r="J19" s="394">
        <v>3944</v>
      </c>
      <c r="K19" s="382">
        <v>4600</v>
      </c>
      <c r="L19" s="345"/>
      <c r="M19" s="103"/>
      <c r="N19" s="127"/>
      <c r="O19" s="239"/>
      <c r="P19" s="239"/>
      <c r="Q19" s="239"/>
      <c r="R19" s="239"/>
      <c r="S19" s="239"/>
      <c r="T19" s="239"/>
      <c r="U19" s="12"/>
      <c r="V19" s="12"/>
      <c r="W19" s="12"/>
      <c r="X19" s="12"/>
      <c r="Y19" s="12"/>
      <c r="Z19" s="12"/>
      <c r="AA19" s="12"/>
      <c r="AB19" s="12"/>
      <c r="AC19" s="12"/>
      <c r="AD19" s="12"/>
      <c r="AE19" s="14"/>
    </row>
    <row r="20" spans="1:31" ht="13.5" customHeight="1" x14ac:dyDescent="0.25">
      <c r="A20" s="16"/>
      <c r="B20" s="238">
        <v>2012</v>
      </c>
      <c r="C20" s="127"/>
      <c r="D20" s="127">
        <v>2432.6944424131598</v>
      </c>
      <c r="E20" s="239">
        <v>1103.3558805606301</v>
      </c>
      <c r="F20" s="127">
        <v>956.73369896404597</v>
      </c>
      <c r="G20" s="127">
        <v>110.740666893965</v>
      </c>
      <c r="H20" s="127">
        <v>2468.5759571157901</v>
      </c>
      <c r="I20" s="382">
        <v>2306.5759571157901</v>
      </c>
      <c r="J20" s="394">
        <v>4302</v>
      </c>
      <c r="K20" s="382">
        <v>5200</v>
      </c>
      <c r="L20" s="345"/>
      <c r="M20" s="103"/>
      <c r="N20" s="127"/>
      <c r="O20" s="239"/>
      <c r="P20" s="239"/>
      <c r="Q20" s="239"/>
      <c r="R20" s="239"/>
      <c r="S20" s="239"/>
      <c r="T20" s="239"/>
      <c r="U20" s="12"/>
      <c r="V20" s="12"/>
      <c r="W20" s="12"/>
      <c r="X20" s="12"/>
      <c r="Y20" s="12"/>
      <c r="Z20" s="12"/>
      <c r="AA20" s="12"/>
      <c r="AB20" s="12"/>
      <c r="AC20" s="12"/>
      <c r="AD20" s="12"/>
      <c r="AE20" s="14"/>
    </row>
    <row r="21" spans="1:31" ht="13.5" customHeight="1" x14ac:dyDescent="0.25">
      <c r="A21" s="16"/>
      <c r="B21" s="238">
        <v>2013</v>
      </c>
      <c r="C21" s="127"/>
      <c r="D21" s="127">
        <v>3764.0190254305398</v>
      </c>
      <c r="E21" s="239">
        <v>918.29530338688198</v>
      </c>
      <c r="F21" s="127">
        <v>803.233398137726</v>
      </c>
      <c r="G21" s="127">
        <v>-122.217070006784</v>
      </c>
      <c r="H21" s="127">
        <v>4001.29800068648</v>
      </c>
      <c r="I21" s="382">
        <v>3839.29800068648</v>
      </c>
      <c r="J21" s="394">
        <v>6155.2080076707098</v>
      </c>
      <c r="K21" s="382">
        <v>6155.2080076707098</v>
      </c>
      <c r="L21" s="345"/>
      <c r="M21" s="103"/>
      <c r="N21" s="239"/>
      <c r="O21" s="239"/>
      <c r="P21" s="239"/>
      <c r="Q21" s="239"/>
      <c r="R21" s="239"/>
      <c r="S21" s="239"/>
      <c r="T21" s="239"/>
      <c r="U21" s="12"/>
      <c r="V21" s="12"/>
      <c r="W21" s="12"/>
      <c r="X21" s="12"/>
      <c r="Y21" s="12"/>
      <c r="Z21" s="12"/>
      <c r="AA21" s="12"/>
      <c r="AB21" s="12"/>
      <c r="AC21" s="12"/>
      <c r="AD21" s="12"/>
      <c r="AE21" s="14"/>
    </row>
    <row r="22" spans="1:31" ht="13.5" customHeight="1" x14ac:dyDescent="0.25">
      <c r="A22" s="16"/>
      <c r="B22" s="238">
        <v>2014</v>
      </c>
      <c r="C22" s="127"/>
      <c r="D22" s="127">
        <v>4083.5974477738901</v>
      </c>
      <c r="E22" s="239">
        <v>939.97542300784596</v>
      </c>
      <c r="F22" s="127">
        <v>701.80546365441</v>
      </c>
      <c r="G22" s="127">
        <v>-15.837678032766201</v>
      </c>
      <c r="H22" s="127">
        <v>4337.6050851600903</v>
      </c>
      <c r="I22" s="382">
        <v>4337.6050851600903</v>
      </c>
      <c r="J22" s="394">
        <v>6224.6053502221403</v>
      </c>
      <c r="K22" s="382">
        <v>6224.6053502221403</v>
      </c>
      <c r="L22" s="345"/>
      <c r="M22" s="103"/>
      <c r="N22" s="127"/>
      <c r="O22" s="239"/>
      <c r="P22" s="239"/>
      <c r="Q22" s="239"/>
      <c r="R22" s="239"/>
      <c r="S22" s="239"/>
      <c r="T22" s="239"/>
      <c r="U22" s="12"/>
      <c r="V22" s="12"/>
      <c r="W22" s="12"/>
      <c r="X22" s="12"/>
      <c r="Y22" s="12"/>
      <c r="Z22" s="12"/>
      <c r="AA22" s="12"/>
      <c r="AB22" s="12"/>
      <c r="AC22" s="12"/>
      <c r="AD22" s="12"/>
      <c r="AE22" s="14"/>
    </row>
    <row r="23" spans="1:31" ht="13.5" customHeight="1" x14ac:dyDescent="0.25">
      <c r="A23" s="16"/>
      <c r="B23" s="238">
        <v>2015</v>
      </c>
      <c r="C23" s="127">
        <v>-5000</v>
      </c>
      <c r="D23" s="127">
        <v>2320.9382000000001</v>
      </c>
      <c r="E23" s="239">
        <v>877.15111478117296</v>
      </c>
      <c r="F23" s="127">
        <v>637.63005780346805</v>
      </c>
      <c r="G23" s="127">
        <v>-270.85192908285097</v>
      </c>
      <c r="H23" s="127">
        <v>2831.31118606055</v>
      </c>
      <c r="I23" s="382">
        <v>-2168.68881393945</v>
      </c>
      <c r="J23" s="394">
        <v>3884.6383154417799</v>
      </c>
      <c r="K23" s="382">
        <v>6660.33</v>
      </c>
      <c r="L23" s="345"/>
      <c r="M23" s="103"/>
      <c r="N23" s="127"/>
      <c r="O23" s="239"/>
      <c r="P23" s="239"/>
      <c r="Q23" s="239"/>
      <c r="R23" s="239"/>
      <c r="S23" s="239"/>
      <c r="T23" s="239"/>
      <c r="U23" s="12"/>
      <c r="V23" s="12"/>
      <c r="W23" s="12"/>
      <c r="X23" s="12"/>
      <c r="Y23" s="12"/>
      <c r="Z23" s="12"/>
      <c r="AA23" s="12"/>
      <c r="AB23" s="12"/>
      <c r="AC23" s="12"/>
      <c r="AD23" s="12"/>
      <c r="AE23" s="14"/>
    </row>
    <row r="24" spans="1:31" ht="15.75" customHeight="1" x14ac:dyDescent="0.25">
      <c r="A24" s="16"/>
      <c r="B24" s="241">
        <v>2016</v>
      </c>
      <c r="C24" s="383">
        <v>36461.599999999999</v>
      </c>
      <c r="D24" s="383">
        <v>2278.8485000000001</v>
      </c>
      <c r="E24" s="242">
        <v>988.14939050281703</v>
      </c>
      <c r="F24" s="383">
        <v>648.94282037139203</v>
      </c>
      <c r="G24" s="383">
        <v>-337.08448619161197</v>
      </c>
      <c r="H24" s="383">
        <v>2955.1395563230399</v>
      </c>
      <c r="I24" s="384">
        <v>39416.739556323002</v>
      </c>
      <c r="J24" s="395">
        <v>3730.49365692223</v>
      </c>
      <c r="K24" s="384">
        <v>7906.2</v>
      </c>
      <c r="L24" s="345"/>
      <c r="M24" s="103"/>
      <c r="N24" s="127"/>
      <c r="O24" s="239"/>
      <c r="P24" s="239"/>
      <c r="Q24" s="239"/>
      <c r="R24" s="239"/>
      <c r="S24" s="239"/>
      <c r="T24" s="239"/>
      <c r="U24" s="12"/>
      <c r="V24" s="12"/>
      <c r="W24" s="12"/>
      <c r="X24" s="12"/>
      <c r="Y24" s="12"/>
      <c r="Z24" s="12"/>
      <c r="AA24" s="12"/>
      <c r="AB24" s="12"/>
      <c r="AC24" s="12"/>
      <c r="AD24" s="12"/>
      <c r="AE24" s="14"/>
    </row>
    <row r="25" spans="1:31" ht="15.75" customHeight="1" x14ac:dyDescent="0.25">
      <c r="A25" s="16"/>
      <c r="B25" s="396" t="s">
        <v>276</v>
      </c>
      <c r="C25" s="57"/>
      <c r="D25" s="245"/>
      <c r="E25" s="245"/>
      <c r="F25" s="246" t="s">
        <v>185</v>
      </c>
      <c r="G25" s="245"/>
      <c r="H25" s="247"/>
      <c r="I25" s="397">
        <v>0.11284908647859899</v>
      </c>
      <c r="J25" s="57"/>
      <c r="K25" s="137"/>
      <c r="L25" s="345"/>
      <c r="M25" s="103"/>
      <c r="N25" s="127"/>
      <c r="O25" s="239"/>
      <c r="P25" s="239"/>
      <c r="Q25" s="239"/>
      <c r="R25" s="239"/>
      <c r="S25" s="239"/>
      <c r="T25" s="239"/>
      <c r="U25" s="12"/>
      <c r="V25" s="12"/>
      <c r="W25" s="12"/>
      <c r="X25" s="12"/>
      <c r="Y25" s="12"/>
      <c r="Z25" s="12"/>
      <c r="AA25" s="12"/>
      <c r="AB25" s="12"/>
      <c r="AC25" s="12"/>
      <c r="AD25" s="12"/>
      <c r="AE25" s="14"/>
    </row>
    <row r="26" spans="1:31" ht="16.5" customHeight="1" x14ac:dyDescent="0.25">
      <c r="A26" s="16"/>
      <c r="B26" s="179"/>
      <c r="C26" s="15"/>
      <c r="D26" s="15"/>
      <c r="E26" s="15"/>
      <c r="F26" s="249" t="s">
        <v>186</v>
      </c>
      <c r="G26" s="15"/>
      <c r="H26" s="15"/>
      <c r="I26" s="55">
        <v>0.13256135809824901</v>
      </c>
      <c r="J26" s="15"/>
      <c r="K26" s="124"/>
      <c r="L26" s="345"/>
      <c r="M26" s="103"/>
      <c r="N26" s="127"/>
      <c r="O26" s="239"/>
      <c r="P26" s="239"/>
      <c r="Q26" s="239"/>
      <c r="R26" s="239"/>
      <c r="S26" s="239"/>
      <c r="T26" s="239"/>
      <c r="U26" s="12"/>
      <c r="V26" s="12"/>
      <c r="W26" s="12"/>
      <c r="X26" s="12"/>
      <c r="Y26" s="12"/>
      <c r="Z26" s="12"/>
      <c r="AA26" s="12"/>
      <c r="AB26" s="12"/>
      <c r="AC26" s="12"/>
      <c r="AD26" s="12"/>
      <c r="AE26" s="14"/>
    </row>
    <row r="27" spans="1:31" ht="15.75" customHeight="1" x14ac:dyDescent="0.25">
      <c r="A27" s="16"/>
      <c r="B27" s="135"/>
      <c r="C27" s="57"/>
      <c r="D27" s="57"/>
      <c r="E27" s="57"/>
      <c r="F27" s="284"/>
      <c r="G27" s="284"/>
      <c r="H27" s="284"/>
      <c r="I27" s="284"/>
      <c r="J27" s="57"/>
      <c r="K27" s="398"/>
      <c r="L27" s="345"/>
      <c r="M27" s="103"/>
      <c r="N27" s="127"/>
      <c r="O27" s="239"/>
      <c r="P27" s="239"/>
      <c r="Q27" s="239"/>
      <c r="R27" s="239"/>
      <c r="S27" s="239"/>
      <c r="T27" s="239"/>
      <c r="U27" s="12"/>
      <c r="V27" s="12"/>
      <c r="W27" s="12"/>
      <c r="X27" s="12"/>
      <c r="Y27" s="12"/>
      <c r="Z27" s="12"/>
      <c r="AA27" s="12"/>
      <c r="AB27" s="12"/>
      <c r="AC27" s="12"/>
      <c r="AD27" s="12"/>
      <c r="AE27" s="14"/>
    </row>
    <row r="28" spans="1:31" ht="15.75" customHeight="1" x14ac:dyDescent="0.25">
      <c r="A28" s="16"/>
      <c r="B28" s="288" t="s">
        <v>277</v>
      </c>
      <c r="C28" s="289"/>
      <c r="D28" s="12"/>
      <c r="E28" s="399">
        <v>0.17170639100995599</v>
      </c>
      <c r="F28" s="400" t="s">
        <v>278</v>
      </c>
      <c r="G28" s="245"/>
      <c r="H28" s="247"/>
      <c r="I28" s="248">
        <v>0.13300000000000001</v>
      </c>
      <c r="J28" s="21"/>
      <c r="K28" s="399"/>
      <c r="L28" s="345"/>
      <c r="M28" s="103"/>
      <c r="N28" s="127"/>
      <c r="O28" s="239"/>
      <c r="P28" s="239"/>
      <c r="Q28" s="239"/>
      <c r="R28" s="239"/>
      <c r="S28" s="239"/>
      <c r="T28" s="239"/>
      <c r="U28" s="12"/>
      <c r="V28" s="12"/>
      <c r="W28" s="12"/>
      <c r="X28" s="12"/>
      <c r="Y28" s="12"/>
      <c r="Z28" s="12"/>
      <c r="AA28" s="12"/>
      <c r="AB28" s="12"/>
      <c r="AC28" s="12"/>
      <c r="AD28" s="12"/>
      <c r="AE28" s="14"/>
    </row>
    <row r="29" spans="1:31" ht="16.5" customHeight="1" x14ac:dyDescent="0.25">
      <c r="A29" s="16"/>
      <c r="B29" s="288" t="s">
        <v>279</v>
      </c>
      <c r="C29" s="216"/>
      <c r="D29" s="12"/>
      <c r="E29" s="399">
        <v>0.136931672823256</v>
      </c>
      <c r="F29" s="47" t="s">
        <v>280</v>
      </c>
      <c r="G29" s="48"/>
      <c r="H29" s="374"/>
      <c r="I29" s="250">
        <v>0.15775</v>
      </c>
      <c r="J29" s="21"/>
      <c r="K29" s="399"/>
      <c r="L29" s="345"/>
      <c r="M29" s="103"/>
      <c r="N29" s="127"/>
      <c r="O29" s="239"/>
      <c r="P29" s="239"/>
      <c r="Q29" s="239"/>
      <c r="R29" s="239"/>
      <c r="S29" s="239"/>
      <c r="T29" s="239"/>
      <c r="U29" s="12"/>
      <c r="V29" s="12"/>
      <c r="W29" s="12"/>
      <c r="X29" s="12"/>
      <c r="Y29" s="12"/>
      <c r="Z29" s="12"/>
      <c r="AA29" s="12"/>
      <c r="AB29" s="12"/>
      <c r="AC29" s="12"/>
      <c r="AD29" s="12"/>
      <c r="AE29" s="14"/>
    </row>
    <row r="30" spans="1:31" ht="15.75" customHeight="1" x14ac:dyDescent="0.25">
      <c r="A30" s="16"/>
      <c r="B30" s="308" t="s">
        <v>281</v>
      </c>
      <c r="C30" s="15"/>
      <c r="D30" s="15"/>
      <c r="E30" s="170">
        <v>0.18829067284353701</v>
      </c>
      <c r="F30" s="401"/>
      <c r="G30" s="401"/>
      <c r="H30" s="401"/>
      <c r="I30" s="401"/>
      <c r="J30" s="15"/>
      <c r="K30" s="402"/>
      <c r="L30" s="345"/>
      <c r="M30" s="103"/>
      <c r="N30" s="127"/>
      <c r="O30" s="239"/>
      <c r="P30" s="239"/>
      <c r="Q30" s="239"/>
      <c r="R30" s="239"/>
      <c r="S30" s="239"/>
      <c r="T30" s="239"/>
      <c r="U30" s="12"/>
      <c r="V30" s="12"/>
      <c r="W30" s="12"/>
      <c r="X30" s="12"/>
      <c r="Y30" s="12"/>
      <c r="Z30" s="12"/>
      <c r="AA30" s="12"/>
      <c r="AB30" s="12"/>
      <c r="AC30" s="12"/>
      <c r="AD30" s="12"/>
      <c r="AE30" s="14"/>
    </row>
    <row r="31" spans="1:31" ht="14.1" customHeight="1" x14ac:dyDescent="0.25">
      <c r="A31" s="16"/>
      <c r="B31" s="135"/>
      <c r="C31" s="57"/>
      <c r="D31" s="57"/>
      <c r="E31" s="57"/>
      <c r="F31" s="57"/>
      <c r="G31" s="57"/>
      <c r="H31" s="57"/>
      <c r="I31" s="57"/>
      <c r="J31" s="57"/>
      <c r="K31" s="398"/>
      <c r="L31" s="345"/>
      <c r="M31" s="103"/>
      <c r="N31" s="127"/>
      <c r="O31" s="239"/>
      <c r="P31" s="239"/>
      <c r="Q31" s="239"/>
      <c r="R31" s="239"/>
      <c r="S31" s="239"/>
      <c r="T31" s="239"/>
      <c r="U31" s="12"/>
      <c r="V31" s="12"/>
      <c r="W31" s="12"/>
      <c r="X31" s="12"/>
      <c r="Y31" s="12"/>
      <c r="Z31" s="12"/>
      <c r="AA31" s="12"/>
      <c r="AB31" s="12"/>
      <c r="AC31" s="12"/>
      <c r="AD31" s="12"/>
      <c r="AE31" s="14"/>
    </row>
    <row r="32" spans="1:31" ht="13.5" customHeight="1" x14ac:dyDescent="0.25">
      <c r="A32" s="16"/>
      <c r="B32" s="255" t="s">
        <v>269</v>
      </c>
      <c r="C32" s="239">
        <v>9672</v>
      </c>
      <c r="D32" s="239">
        <v>24772.685524250301</v>
      </c>
      <c r="E32" s="239">
        <v>12777.6158232005</v>
      </c>
      <c r="F32" s="239">
        <v>7762.5279177654602</v>
      </c>
      <c r="G32" s="239">
        <v>-338.559998933288</v>
      </c>
      <c r="H32" s="239">
        <v>30126.3334286186</v>
      </c>
      <c r="I32" s="239"/>
      <c r="J32" s="239">
        <v>46415.849416869503</v>
      </c>
      <c r="K32" s="240">
        <v>56657.343357892903</v>
      </c>
      <c r="L32" s="345"/>
      <c r="M32" s="103"/>
      <c r="N32" s="127"/>
      <c r="O32" s="239"/>
      <c r="P32" s="239"/>
      <c r="Q32" s="239"/>
      <c r="R32" s="239"/>
      <c r="S32" s="239"/>
      <c r="T32" s="239"/>
      <c r="U32" s="12"/>
      <c r="V32" s="12"/>
      <c r="W32" s="12"/>
      <c r="X32" s="12"/>
      <c r="Y32" s="12"/>
      <c r="Z32" s="12"/>
      <c r="AA32" s="12"/>
      <c r="AB32" s="12"/>
      <c r="AC32" s="12"/>
      <c r="AD32" s="12"/>
      <c r="AE32" s="14"/>
    </row>
    <row r="33" spans="1:31" ht="15.75" customHeight="1" x14ac:dyDescent="0.25">
      <c r="A33" s="16"/>
      <c r="B33" s="21"/>
      <c r="C33" s="289"/>
      <c r="D33" s="126"/>
      <c r="E33" s="15"/>
      <c r="F33" s="374"/>
      <c r="G33" s="374"/>
      <c r="H33" s="242"/>
      <c r="I33" s="126"/>
      <c r="J33" s="12"/>
      <c r="K33" s="399"/>
      <c r="L33" s="345"/>
      <c r="M33" s="103"/>
      <c r="N33" s="127"/>
      <c r="O33" s="239"/>
      <c r="P33" s="239"/>
      <c r="Q33" s="239"/>
      <c r="R33" s="239"/>
      <c r="S33" s="239"/>
      <c r="T33" s="239"/>
      <c r="U33" s="12"/>
      <c r="V33" s="12"/>
      <c r="W33" s="12"/>
      <c r="X33" s="12"/>
      <c r="Y33" s="12"/>
      <c r="Z33" s="12"/>
      <c r="AA33" s="12"/>
      <c r="AB33" s="12"/>
      <c r="AC33" s="12"/>
      <c r="AD33" s="12"/>
      <c r="AE33" s="14"/>
    </row>
    <row r="34" spans="1:31" ht="14.25" customHeight="1" x14ac:dyDescent="0.25">
      <c r="A34" s="16"/>
      <c r="B34" s="345"/>
      <c r="C34" s="403"/>
      <c r="D34" s="199"/>
      <c r="E34" s="260">
        <v>26789.599999999999</v>
      </c>
      <c r="F34" s="375" t="s">
        <v>189</v>
      </c>
      <c r="G34" s="261"/>
      <c r="H34" s="386"/>
      <c r="I34" s="21"/>
      <c r="J34" s="12"/>
      <c r="K34" s="399"/>
      <c r="L34" s="345"/>
      <c r="M34" s="103"/>
      <c r="N34" s="239"/>
      <c r="O34" s="239"/>
      <c r="P34" s="239"/>
      <c r="Q34" s="239"/>
      <c r="R34" s="239"/>
      <c r="S34" s="239"/>
      <c r="T34" s="239"/>
      <c r="U34" s="12"/>
      <c r="V34" s="12"/>
      <c r="W34" s="12"/>
      <c r="X34" s="12"/>
      <c r="Y34" s="12"/>
      <c r="Z34" s="12"/>
      <c r="AA34" s="12"/>
      <c r="AB34" s="12"/>
      <c r="AC34" s="12"/>
      <c r="AD34" s="12"/>
      <c r="AE34" s="14"/>
    </row>
    <row r="35" spans="1:31" ht="15.75" customHeight="1" x14ac:dyDescent="0.25">
      <c r="A35" s="16"/>
      <c r="B35" s="21"/>
      <c r="C35" s="12"/>
      <c r="D35" s="199"/>
      <c r="E35" s="263">
        <v>7423.9679188321697</v>
      </c>
      <c r="F35" s="296" t="s">
        <v>190</v>
      </c>
      <c r="G35" s="264"/>
      <c r="H35" s="404"/>
      <c r="I35" s="21"/>
      <c r="J35" s="12"/>
      <c r="K35" s="199"/>
      <c r="L35" s="22"/>
      <c r="M35" s="103"/>
      <c r="N35" s="239"/>
      <c r="O35" s="12"/>
      <c r="P35" s="12"/>
      <c r="Q35" s="12"/>
      <c r="R35" s="12"/>
      <c r="S35" s="239"/>
      <c r="T35" s="126"/>
      <c r="U35" s="12"/>
      <c r="V35" s="12"/>
      <c r="W35" s="12"/>
      <c r="X35" s="12"/>
      <c r="Y35" s="12"/>
      <c r="Z35" s="12"/>
      <c r="AA35" s="12"/>
      <c r="AB35" s="12"/>
      <c r="AC35" s="12"/>
      <c r="AD35" s="12"/>
      <c r="AE35" s="14"/>
    </row>
    <row r="36" spans="1:31" ht="13.5" customHeight="1" x14ac:dyDescent="0.25">
      <c r="A36" s="16"/>
      <c r="B36" s="21"/>
      <c r="C36" s="12"/>
      <c r="D36" s="199"/>
      <c r="E36" s="258">
        <v>34213.567918832203</v>
      </c>
      <c r="F36" s="167" t="s">
        <v>191</v>
      </c>
      <c r="G36" s="103"/>
      <c r="H36" s="199"/>
      <c r="I36" s="21"/>
      <c r="J36" s="12"/>
      <c r="K36" s="199"/>
      <c r="L36" s="21"/>
      <c r="M36" s="103"/>
      <c r="N36" s="239"/>
      <c r="O36" s="12"/>
      <c r="P36" s="12"/>
      <c r="Q36" s="12"/>
      <c r="R36" s="12"/>
      <c r="S36" s="239"/>
      <c r="T36" s="126"/>
      <c r="U36" s="12"/>
      <c r="V36" s="12"/>
      <c r="W36" s="12"/>
      <c r="X36" s="12"/>
      <c r="Y36" s="12"/>
      <c r="Z36" s="12"/>
      <c r="AA36" s="12"/>
      <c r="AB36" s="12"/>
      <c r="AC36" s="12"/>
      <c r="AD36" s="12"/>
      <c r="AE36" s="14"/>
    </row>
    <row r="37" spans="1:31" ht="13.5" customHeight="1" x14ac:dyDescent="0.25">
      <c r="A37" s="16"/>
      <c r="B37" s="21"/>
      <c r="C37" s="12"/>
      <c r="D37" s="199"/>
      <c r="E37" s="258">
        <v>37550.301347450797</v>
      </c>
      <c r="F37" s="167" t="s">
        <v>192</v>
      </c>
      <c r="G37" s="103"/>
      <c r="H37" s="199"/>
      <c r="I37" s="21"/>
      <c r="J37" s="12"/>
      <c r="K37" s="199"/>
      <c r="L37" s="21"/>
      <c r="M37" s="103"/>
      <c r="N37" s="239"/>
      <c r="O37" s="12"/>
      <c r="P37" s="12"/>
      <c r="Q37" s="12"/>
      <c r="R37" s="12"/>
      <c r="S37" s="239"/>
      <c r="T37" s="126"/>
      <c r="U37" s="12"/>
      <c r="V37" s="12"/>
      <c r="W37" s="12"/>
      <c r="X37" s="12"/>
      <c r="Y37" s="12"/>
      <c r="Z37" s="12"/>
      <c r="AA37" s="12"/>
      <c r="AB37" s="12"/>
      <c r="AC37" s="12"/>
      <c r="AD37" s="12"/>
      <c r="AE37" s="14"/>
    </row>
    <row r="38" spans="1:31" ht="13.5" customHeight="1" x14ac:dyDescent="0.25">
      <c r="A38" s="16"/>
      <c r="B38" s="21"/>
      <c r="C38" s="12"/>
      <c r="D38" s="199"/>
      <c r="E38" s="258">
        <v>0</v>
      </c>
      <c r="F38" s="296" t="s">
        <v>193</v>
      </c>
      <c r="G38" s="12"/>
      <c r="H38" s="199"/>
      <c r="I38" s="21"/>
      <c r="J38" s="289"/>
      <c r="K38" s="404"/>
      <c r="L38" s="345"/>
      <c r="M38" s="103"/>
      <c r="N38" s="289"/>
      <c r="O38" s="289"/>
      <c r="P38" s="289"/>
      <c r="Q38" s="289"/>
      <c r="R38" s="289"/>
      <c r="S38" s="239"/>
      <c r="T38" s="126"/>
      <c r="U38" s="289"/>
      <c r="V38" s="289"/>
      <c r="W38" s="289"/>
      <c r="X38" s="289"/>
      <c r="Y38" s="289"/>
      <c r="Z38" s="289"/>
      <c r="AA38" s="289"/>
      <c r="AB38" s="289"/>
      <c r="AC38" s="289"/>
      <c r="AD38" s="12"/>
      <c r="AE38" s="14"/>
    </row>
    <row r="39" spans="1:31" ht="13.5" customHeight="1" x14ac:dyDescent="0.25">
      <c r="A39" s="16"/>
      <c r="B39" s="21"/>
      <c r="C39" s="12"/>
      <c r="D39" s="199"/>
      <c r="E39" s="263">
        <v>36461.599999999999</v>
      </c>
      <c r="F39" s="159" t="s">
        <v>194</v>
      </c>
      <c r="G39" s="119"/>
      <c r="H39" s="199"/>
      <c r="I39" s="21"/>
      <c r="J39" s="12"/>
      <c r="K39" s="199"/>
      <c r="L39" s="21"/>
      <c r="M39" s="103"/>
      <c r="N39" s="12"/>
      <c r="O39" s="12"/>
      <c r="P39" s="12"/>
      <c r="Q39" s="12"/>
      <c r="R39" s="12"/>
      <c r="S39" s="239"/>
      <c r="T39" s="126"/>
      <c r="U39" s="12"/>
      <c r="V39" s="12"/>
      <c r="W39" s="12"/>
      <c r="X39" s="12"/>
      <c r="Y39" s="12"/>
      <c r="Z39" s="12"/>
      <c r="AA39" s="12"/>
      <c r="AB39" s="12"/>
      <c r="AC39" s="12"/>
      <c r="AD39" s="12"/>
      <c r="AE39" s="14"/>
    </row>
    <row r="40" spans="1:31" ht="15.75" customHeight="1" x14ac:dyDescent="0.25">
      <c r="A40" s="16"/>
      <c r="B40" s="179"/>
      <c r="C40" s="15"/>
      <c r="D40" s="124"/>
      <c r="E40" s="266">
        <v>74011.901347450796</v>
      </c>
      <c r="F40" s="298" t="s">
        <v>195</v>
      </c>
      <c r="G40" s="15"/>
      <c r="H40" s="124"/>
      <c r="I40" s="179"/>
      <c r="J40" s="15"/>
      <c r="K40" s="124"/>
      <c r="L40" s="21"/>
      <c r="M40" s="103"/>
      <c r="N40" s="12"/>
      <c r="O40" s="12"/>
      <c r="P40" s="12"/>
      <c r="Q40" s="12"/>
      <c r="R40" s="12"/>
      <c r="S40" s="239"/>
      <c r="T40" s="126"/>
      <c r="U40" s="12"/>
      <c r="V40" s="12"/>
      <c r="W40" s="12"/>
      <c r="X40" s="12"/>
      <c r="Y40" s="12"/>
      <c r="Z40" s="12"/>
      <c r="AA40" s="12"/>
      <c r="AB40" s="12"/>
      <c r="AC40" s="12"/>
      <c r="AD40" s="12"/>
      <c r="AE40" s="14"/>
    </row>
    <row r="41" spans="1:31" ht="14.1" customHeight="1" x14ac:dyDescent="0.25">
      <c r="A41" s="11"/>
      <c r="B41" s="57"/>
      <c r="C41" s="57"/>
      <c r="D41" s="57"/>
      <c r="E41" s="57"/>
      <c r="F41" s="57"/>
      <c r="G41" s="57"/>
      <c r="H41" s="57"/>
      <c r="I41" s="57"/>
      <c r="J41" s="57"/>
      <c r="K41" s="57"/>
      <c r="L41" s="12"/>
      <c r="M41" s="103"/>
      <c r="N41" s="12"/>
      <c r="O41" s="12"/>
      <c r="P41" s="12"/>
      <c r="Q41" s="12"/>
      <c r="R41" s="12"/>
      <c r="S41" s="239"/>
      <c r="T41" s="126"/>
      <c r="U41" s="12"/>
      <c r="V41" s="12"/>
      <c r="W41" s="12"/>
      <c r="X41" s="12"/>
      <c r="Y41" s="12"/>
      <c r="Z41" s="12"/>
      <c r="AA41" s="12"/>
      <c r="AB41" s="12"/>
      <c r="AC41" s="12"/>
      <c r="AD41" s="12"/>
      <c r="AE41" s="14"/>
    </row>
    <row r="42" spans="1:31" ht="13.5" customHeight="1" x14ac:dyDescent="0.25">
      <c r="A42" s="11"/>
      <c r="B42" s="12"/>
      <c r="C42" s="12"/>
      <c r="D42" s="12"/>
      <c r="E42" s="12"/>
      <c r="F42" s="12"/>
      <c r="G42" s="12"/>
      <c r="H42" s="12"/>
      <c r="I42" s="12"/>
      <c r="J42" s="12"/>
      <c r="K42" s="12"/>
      <c r="L42" s="12"/>
      <c r="M42" s="103"/>
      <c r="N42" s="12"/>
      <c r="O42" s="12"/>
      <c r="P42" s="12"/>
      <c r="Q42" s="12"/>
      <c r="R42" s="12"/>
      <c r="S42" s="239"/>
      <c r="T42" s="126"/>
      <c r="U42" s="12"/>
      <c r="V42" s="12"/>
      <c r="W42" s="12"/>
      <c r="X42" s="12"/>
      <c r="Y42" s="12"/>
      <c r="Z42" s="12"/>
      <c r="AA42" s="12"/>
      <c r="AB42" s="12"/>
      <c r="AC42" s="12"/>
      <c r="AD42" s="12"/>
      <c r="AE42" s="14"/>
    </row>
    <row r="43" spans="1:31" ht="13.5" customHeight="1" x14ac:dyDescent="0.25">
      <c r="A43" s="11"/>
      <c r="B43" s="12"/>
      <c r="C43" s="12"/>
      <c r="D43" s="12"/>
      <c r="E43" s="12"/>
      <c r="F43" s="12"/>
      <c r="G43" s="12"/>
      <c r="H43" s="12"/>
      <c r="I43" s="12"/>
      <c r="J43" s="12"/>
      <c r="K43" s="12"/>
      <c r="L43" s="12"/>
      <c r="M43" s="103"/>
      <c r="N43" s="12"/>
      <c r="O43" s="12"/>
      <c r="P43" s="12"/>
      <c r="Q43" s="12"/>
      <c r="R43" s="12"/>
      <c r="S43" s="239"/>
      <c r="T43" s="126"/>
      <c r="U43" s="12"/>
      <c r="V43" s="12"/>
      <c r="W43" s="12"/>
      <c r="X43" s="12"/>
      <c r="Y43" s="12"/>
      <c r="Z43" s="12"/>
      <c r="AA43" s="12"/>
      <c r="AB43" s="12"/>
      <c r="AC43" s="12"/>
      <c r="AD43" s="12"/>
      <c r="AE43" s="14"/>
    </row>
    <row r="44" spans="1:31" ht="13.5" customHeight="1" x14ac:dyDescent="0.25">
      <c r="A44" s="11"/>
      <c r="B44" s="12"/>
      <c r="C44" s="12"/>
      <c r="D44" s="12"/>
      <c r="E44" s="12"/>
      <c r="F44" s="12"/>
      <c r="G44" s="12"/>
      <c r="H44" s="12"/>
      <c r="I44" s="12"/>
      <c r="J44" s="12"/>
      <c r="K44" s="12"/>
      <c r="L44" s="12"/>
      <c r="M44" s="103"/>
      <c r="N44" s="12"/>
      <c r="O44" s="12"/>
      <c r="P44" s="12"/>
      <c r="Q44" s="12"/>
      <c r="R44" s="12"/>
      <c r="S44" s="239"/>
      <c r="T44" s="126"/>
      <c r="U44" s="12"/>
      <c r="V44" s="12"/>
      <c r="W44" s="12"/>
      <c r="X44" s="12"/>
      <c r="Y44" s="12"/>
      <c r="Z44" s="12"/>
      <c r="AA44" s="12"/>
      <c r="AB44" s="12"/>
      <c r="AC44" s="12"/>
      <c r="AD44" s="12"/>
      <c r="AE44" s="14"/>
    </row>
    <row r="45" spans="1:31" ht="13.5" customHeight="1" x14ac:dyDescent="0.25">
      <c r="A45" s="11"/>
      <c r="B45" s="12"/>
      <c r="C45" s="12"/>
      <c r="D45" s="12"/>
      <c r="E45" s="12"/>
      <c r="F45" s="12"/>
      <c r="G45" s="12"/>
      <c r="H45" s="12"/>
      <c r="I45" s="12"/>
      <c r="J45" s="12"/>
      <c r="K45" s="12"/>
      <c r="L45" s="12"/>
      <c r="M45" s="103"/>
      <c r="N45" s="12"/>
      <c r="O45" s="12"/>
      <c r="P45" s="12"/>
      <c r="Q45" s="12"/>
      <c r="R45" s="12"/>
      <c r="S45" s="239"/>
      <c r="T45" s="126"/>
      <c r="U45" s="12"/>
      <c r="V45" s="12"/>
      <c r="W45" s="12"/>
      <c r="X45" s="12"/>
      <c r="Y45" s="12"/>
      <c r="Z45" s="12"/>
      <c r="AA45" s="12"/>
      <c r="AB45" s="12"/>
      <c r="AC45" s="12"/>
      <c r="AD45" s="12"/>
      <c r="AE45" s="14"/>
    </row>
    <row r="46" spans="1:31" ht="13.5" customHeight="1" x14ac:dyDescent="0.25">
      <c r="A46" s="11"/>
      <c r="B46" s="12"/>
      <c r="C46" s="12"/>
      <c r="D46" s="12"/>
      <c r="E46" s="12"/>
      <c r="F46" s="12"/>
      <c r="G46" s="12"/>
      <c r="H46" s="12"/>
      <c r="I46" s="12"/>
      <c r="J46" s="12"/>
      <c r="K46" s="12"/>
      <c r="L46" s="12"/>
      <c r="M46" s="103"/>
      <c r="N46" s="289"/>
      <c r="O46" s="12"/>
      <c r="P46" s="12"/>
      <c r="Q46" s="12"/>
      <c r="R46" s="12"/>
      <c r="S46" s="239"/>
      <c r="T46" s="239"/>
      <c r="U46" s="12"/>
      <c r="V46" s="12"/>
      <c r="W46" s="12"/>
      <c r="X46" s="12"/>
      <c r="Y46" s="12"/>
      <c r="Z46" s="12"/>
      <c r="AA46" s="12"/>
      <c r="AB46" s="12"/>
      <c r="AC46" s="12"/>
      <c r="AD46" s="12"/>
      <c r="AE46" s="14"/>
    </row>
    <row r="47" spans="1:31" ht="15.75" customHeight="1" x14ac:dyDescent="0.25">
      <c r="A47" s="11"/>
      <c r="B47" s="12"/>
      <c r="C47" s="12"/>
      <c r="D47" s="12"/>
      <c r="E47" s="12"/>
      <c r="F47" s="12"/>
      <c r="G47" s="12"/>
      <c r="H47" s="12"/>
      <c r="I47" s="12"/>
      <c r="J47" s="12"/>
      <c r="K47" s="12"/>
      <c r="L47" s="12"/>
      <c r="M47" s="12"/>
      <c r="N47" s="12"/>
      <c r="O47" s="29"/>
      <c r="P47" s="29"/>
      <c r="Q47" s="376"/>
      <c r="R47" s="29"/>
      <c r="S47" s="325"/>
      <c r="T47" s="31"/>
      <c r="U47" s="12"/>
      <c r="V47" s="12"/>
      <c r="W47" s="12"/>
      <c r="X47" s="12"/>
      <c r="Y47" s="12"/>
      <c r="Z47" s="12"/>
      <c r="AA47" s="12"/>
      <c r="AB47" s="12"/>
      <c r="AC47" s="12"/>
      <c r="AD47" s="12"/>
      <c r="AE47" s="14"/>
    </row>
    <row r="48" spans="1:31" ht="15.75" customHeight="1" x14ac:dyDescent="0.25">
      <c r="A48" s="58"/>
      <c r="B48" s="59"/>
      <c r="C48" s="59"/>
      <c r="D48" s="59"/>
      <c r="E48" s="59"/>
      <c r="F48" s="59"/>
      <c r="G48" s="59"/>
      <c r="H48" s="59"/>
      <c r="I48" s="59"/>
      <c r="J48" s="59"/>
      <c r="K48" s="59"/>
      <c r="L48" s="59"/>
      <c r="M48" s="59"/>
      <c r="N48" s="59"/>
      <c r="O48" s="59"/>
      <c r="P48" s="59"/>
      <c r="Q48" s="387"/>
      <c r="R48" s="59"/>
      <c r="S48" s="59"/>
      <c r="T48" s="405"/>
      <c r="U48" s="59"/>
      <c r="V48" s="59"/>
      <c r="W48" s="59"/>
      <c r="X48" s="59"/>
      <c r="Y48" s="59"/>
      <c r="Z48" s="59"/>
      <c r="AA48" s="59"/>
      <c r="AB48" s="59"/>
      <c r="AC48" s="59"/>
      <c r="AD48" s="59"/>
      <c r="AE48" s="87"/>
    </row>
  </sheetData>
  <pageMargins left="0.13" right="0.13" top="0.44" bottom="0.75" header="0.3" footer="0.3"/>
  <pageSetup orientation="portrait"/>
  <headerFooter>
    <oddFooter>&amp;C&amp;"Helvetica Neue,Regular"&amp;12&amp;K000000&amp;P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I46"/>
  <sheetViews>
    <sheetView showGridLines="0" workbookViewId="0"/>
  </sheetViews>
  <sheetFormatPr defaultColWidth="8.85546875" defaultRowHeight="15" customHeight="1" x14ac:dyDescent="0.25"/>
  <cols>
    <col min="1" max="1" width="3.28515625" style="406" customWidth="1"/>
    <col min="2" max="2" width="4.42578125" style="406" customWidth="1"/>
    <col min="3" max="3" width="36.7109375" style="406" customWidth="1"/>
    <col min="4" max="4" width="9.140625" style="406" customWidth="1"/>
    <col min="5" max="5" width="8.42578125" style="406" customWidth="1"/>
    <col min="6" max="8" width="8.85546875" style="406" hidden="1" customWidth="1"/>
    <col min="9" max="9" width="9" style="406" customWidth="1"/>
    <col min="10" max="10" width="8.85546875" style="406" hidden="1" customWidth="1"/>
    <col min="11" max="11" width="10.140625" style="406" customWidth="1"/>
    <col min="12" max="13" width="8.85546875" style="406" hidden="1" customWidth="1"/>
    <col min="14" max="14" width="9" style="406" customWidth="1"/>
    <col min="15" max="15" width="9.140625" style="406" customWidth="1"/>
    <col min="16" max="20" width="8.85546875" style="406" hidden="1" customWidth="1"/>
    <col min="21" max="21" width="8.7109375" style="406" customWidth="1"/>
    <col min="22" max="22" width="10" style="406" customWidth="1"/>
    <col min="23" max="23" width="10.42578125" style="406" customWidth="1"/>
    <col min="24" max="24" width="9.42578125" style="406" customWidth="1"/>
    <col min="25" max="25" width="10.85546875" style="406" customWidth="1"/>
    <col min="26" max="26" width="9.42578125" style="406" customWidth="1"/>
    <col min="27" max="27" width="10.42578125" style="406" customWidth="1"/>
    <col min="28" max="28" width="4.42578125" style="406" customWidth="1"/>
    <col min="29" max="29" width="15.140625" style="406" customWidth="1"/>
    <col min="30" max="30" width="11.42578125" style="406" customWidth="1"/>
    <col min="31" max="31" width="10" style="406" customWidth="1"/>
    <col min="32" max="32" width="11.28515625" style="406" customWidth="1"/>
    <col min="33" max="33" width="11.85546875" style="406" customWidth="1"/>
    <col min="34" max="34" width="9.85546875" style="406" customWidth="1"/>
    <col min="35" max="35" width="9.140625" style="406" customWidth="1"/>
    <col min="36" max="36" width="8.85546875" style="406" customWidth="1"/>
    <col min="37" max="16384" width="8.85546875" style="406"/>
  </cols>
  <sheetData>
    <row r="1" spans="1:35" ht="13.5" customHeight="1" x14ac:dyDescent="0.25">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10"/>
    </row>
    <row r="2" spans="1:35" ht="18.75" customHeight="1" x14ac:dyDescent="0.3">
      <c r="A2" s="11"/>
      <c r="B2" s="403"/>
      <c r="C2" s="403"/>
      <c r="D2" s="403"/>
      <c r="E2" s="403"/>
      <c r="F2" s="403"/>
      <c r="G2" s="403"/>
      <c r="H2" s="403"/>
      <c r="I2" s="403"/>
      <c r="J2" s="403"/>
      <c r="K2" s="12"/>
      <c r="L2" s="403"/>
      <c r="M2" s="403"/>
      <c r="N2" s="13" t="s">
        <v>39</v>
      </c>
      <c r="O2" s="403"/>
      <c r="P2" s="403"/>
      <c r="Q2" s="403"/>
      <c r="R2" s="403"/>
      <c r="S2" s="403"/>
      <c r="T2" s="403"/>
      <c r="U2" s="403"/>
      <c r="V2" s="403"/>
      <c r="W2" s="403"/>
      <c r="X2" s="403"/>
      <c r="Y2" s="403"/>
      <c r="Z2" s="403"/>
      <c r="AA2" s="403"/>
      <c r="AB2" s="12"/>
      <c r="AC2" s="12"/>
      <c r="AD2" s="407"/>
      <c r="AE2" s="407"/>
      <c r="AF2" s="407"/>
      <c r="AG2" s="407"/>
      <c r="AH2" s="407"/>
      <c r="AI2" s="408"/>
    </row>
    <row r="3" spans="1:35" ht="15.75" customHeight="1" x14ac:dyDescent="0.25">
      <c r="A3" s="11"/>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12"/>
      <c r="AC3" s="12"/>
      <c r="AD3" s="12"/>
      <c r="AE3" s="12"/>
      <c r="AF3" s="12"/>
      <c r="AG3" s="12"/>
      <c r="AH3" s="12"/>
      <c r="AI3" s="14"/>
    </row>
    <row r="4" spans="1:35" ht="24" customHeight="1" x14ac:dyDescent="0.35">
      <c r="A4" s="16"/>
      <c r="B4" s="90" t="s">
        <v>282</v>
      </c>
      <c r="C4" s="410"/>
      <c r="D4" s="410"/>
      <c r="E4" s="410"/>
      <c r="F4" s="411" t="s">
        <v>283</v>
      </c>
      <c r="G4" s="410"/>
      <c r="H4" s="410"/>
      <c r="I4" s="410"/>
      <c r="J4" s="412" t="s">
        <v>284</v>
      </c>
      <c r="K4" s="410"/>
      <c r="L4" s="410"/>
      <c r="M4" s="410"/>
      <c r="N4" s="410"/>
      <c r="O4" s="413"/>
      <c r="P4" s="414"/>
      <c r="Q4" s="414"/>
      <c r="R4" s="414"/>
      <c r="S4" s="414"/>
      <c r="T4" s="414"/>
      <c r="U4" s="415"/>
      <c r="V4" s="416"/>
      <c r="W4" s="417" t="s">
        <v>285</v>
      </c>
      <c r="X4" s="418" t="s">
        <v>286</v>
      </c>
      <c r="Y4" s="419" t="s">
        <v>287</v>
      </c>
      <c r="Z4" s="420" t="s">
        <v>287</v>
      </c>
      <c r="AA4" s="417" t="s">
        <v>288</v>
      </c>
      <c r="AB4" s="21"/>
      <c r="AC4" s="12"/>
      <c r="AD4" s="12"/>
      <c r="AE4" s="12"/>
      <c r="AF4" s="12"/>
      <c r="AG4" s="12"/>
      <c r="AH4" s="12"/>
      <c r="AI4" s="14"/>
    </row>
    <row r="5" spans="1:35" ht="14.1" customHeight="1" x14ac:dyDescent="0.25">
      <c r="A5" s="16"/>
      <c r="B5" s="421" t="s">
        <v>289</v>
      </c>
      <c r="C5" s="422"/>
      <c r="D5" s="423">
        <v>1998</v>
      </c>
      <c r="E5" s="424">
        <v>1999</v>
      </c>
      <c r="F5" s="424">
        <v>2000</v>
      </c>
      <c r="G5" s="424">
        <v>2001</v>
      </c>
      <c r="H5" s="424">
        <v>2002</v>
      </c>
      <c r="I5" s="424">
        <v>2003</v>
      </c>
      <c r="J5" s="423">
        <v>2004</v>
      </c>
      <c r="K5" s="423">
        <v>2005</v>
      </c>
      <c r="L5" s="423">
        <v>2006</v>
      </c>
      <c r="M5" s="423">
        <v>2007</v>
      </c>
      <c r="N5" s="423">
        <v>2008</v>
      </c>
      <c r="O5" s="423">
        <v>2009</v>
      </c>
      <c r="P5" s="423">
        <v>2010</v>
      </c>
      <c r="Q5" s="423">
        <v>2011</v>
      </c>
      <c r="R5" s="423">
        <v>2012</v>
      </c>
      <c r="S5" s="423">
        <v>2013</v>
      </c>
      <c r="T5" s="423">
        <v>2014</v>
      </c>
      <c r="U5" s="423">
        <v>2015</v>
      </c>
      <c r="V5" s="425">
        <v>2016</v>
      </c>
      <c r="W5" s="426" t="s">
        <v>58</v>
      </c>
      <c r="X5" s="143" t="s">
        <v>290</v>
      </c>
      <c r="Y5" s="144" t="s">
        <v>291</v>
      </c>
      <c r="Z5" s="145" t="s">
        <v>292</v>
      </c>
      <c r="AA5" s="426" t="s">
        <v>293</v>
      </c>
      <c r="AB5" s="21"/>
      <c r="AC5" s="12"/>
      <c r="AD5" s="12"/>
      <c r="AE5" s="12"/>
      <c r="AF5" s="12"/>
      <c r="AG5" s="12"/>
      <c r="AH5" s="12"/>
      <c r="AI5" s="14"/>
    </row>
    <row r="6" spans="1:35" ht="13.5" customHeight="1" x14ac:dyDescent="0.25">
      <c r="A6" s="16"/>
      <c r="B6" s="279" t="s">
        <v>294</v>
      </c>
      <c r="C6" s="157"/>
      <c r="D6" s="427"/>
      <c r="E6" s="154"/>
      <c r="F6" s="154"/>
      <c r="G6" s="154"/>
      <c r="H6" s="154"/>
      <c r="I6" s="154"/>
      <c r="J6" s="427"/>
      <c r="K6" s="427"/>
      <c r="L6" s="427"/>
      <c r="M6" s="427"/>
      <c r="N6" s="427"/>
      <c r="O6" s="427"/>
      <c r="P6" s="427"/>
      <c r="Q6" s="427"/>
      <c r="R6" s="427"/>
      <c r="S6" s="427"/>
      <c r="T6" s="427"/>
      <c r="U6" s="427"/>
      <c r="V6" s="428"/>
      <c r="W6" s="429"/>
      <c r="X6" s="430"/>
      <c r="Y6" s="154"/>
      <c r="Z6" s="431"/>
      <c r="AA6" s="432"/>
      <c r="AB6" s="21"/>
      <c r="AC6" s="12"/>
      <c r="AD6" s="12"/>
      <c r="AE6" s="12"/>
      <c r="AF6" s="12"/>
      <c r="AG6" s="12"/>
      <c r="AH6" s="12"/>
      <c r="AI6" s="14"/>
    </row>
    <row r="7" spans="1:35" ht="13.5" customHeight="1" x14ac:dyDescent="0.25">
      <c r="A7" s="16"/>
      <c r="B7" s="433"/>
      <c r="C7" s="434" t="s">
        <v>295</v>
      </c>
      <c r="D7" s="127">
        <v>3720</v>
      </c>
      <c r="E7" s="127">
        <v>5217.3312883435601</v>
      </c>
      <c r="F7" s="127">
        <v>7310</v>
      </c>
      <c r="G7" s="127">
        <v>7225</v>
      </c>
      <c r="H7" s="127">
        <v>8092.5</v>
      </c>
      <c r="I7" s="127">
        <v>7800</v>
      </c>
      <c r="J7" s="127">
        <v>10117.7441540578</v>
      </c>
      <c r="K7" s="127">
        <v>12009.782608695699</v>
      </c>
      <c r="L7" s="127">
        <v>11715.8608695652</v>
      </c>
      <c r="M7" s="127">
        <v>11028.8</v>
      </c>
      <c r="N7" s="127">
        <v>10565.2</v>
      </c>
      <c r="O7" s="127">
        <v>16043.85</v>
      </c>
      <c r="P7" s="127">
        <v>15170.2</v>
      </c>
      <c r="Q7" s="127">
        <v>14786.4</v>
      </c>
      <c r="R7" s="127">
        <v>14781.35</v>
      </c>
      <c r="S7" s="127">
        <v>14114.75</v>
      </c>
      <c r="T7" s="127">
        <v>13665.3</v>
      </c>
      <c r="U7" s="127">
        <v>13629.95</v>
      </c>
      <c r="V7" s="382">
        <v>13301.7</v>
      </c>
      <c r="W7" s="435">
        <v>210295.71892066201</v>
      </c>
      <c r="X7" s="394">
        <v>71829.179999999993</v>
      </c>
      <c r="Y7" s="127">
        <v>282124.898920662</v>
      </c>
      <c r="Z7" s="382">
        <v>209501.77499999999</v>
      </c>
      <c r="AA7" s="435">
        <v>491626.67392066203</v>
      </c>
      <c r="AB7" s="21"/>
      <c r="AC7" s="12"/>
      <c r="AD7" s="12"/>
      <c r="AE7" s="12"/>
      <c r="AF7" s="12"/>
      <c r="AG7" s="12"/>
      <c r="AH7" s="12"/>
      <c r="AI7" s="14"/>
    </row>
    <row r="8" spans="1:35" ht="13.5" customHeight="1" x14ac:dyDescent="0.25">
      <c r="A8" s="16"/>
      <c r="B8" s="433"/>
      <c r="C8" s="434" t="s">
        <v>296</v>
      </c>
      <c r="D8" s="154">
        <v>7951.5</v>
      </c>
      <c r="E8" s="154">
        <v>8265</v>
      </c>
      <c r="F8" s="154">
        <v>8385</v>
      </c>
      <c r="G8" s="154">
        <v>8925</v>
      </c>
      <c r="H8" s="154">
        <v>10001.5</v>
      </c>
      <c r="I8" s="154">
        <v>13240</v>
      </c>
      <c r="J8" s="154">
        <v>14910</v>
      </c>
      <c r="K8" s="154">
        <v>16192.5</v>
      </c>
      <c r="L8" s="154">
        <v>18078.5</v>
      </c>
      <c r="M8" s="154">
        <v>18459.68</v>
      </c>
      <c r="N8" s="154">
        <v>20437.599999999999</v>
      </c>
      <c r="O8" s="154">
        <v>19062</v>
      </c>
      <c r="P8" s="154">
        <v>18174.2</v>
      </c>
      <c r="Q8" s="154">
        <v>17860.8</v>
      </c>
      <c r="R8" s="154">
        <v>18732.8</v>
      </c>
      <c r="S8" s="154">
        <v>18167.5</v>
      </c>
      <c r="T8" s="154">
        <v>17453.7</v>
      </c>
      <c r="U8" s="154">
        <v>18083.3</v>
      </c>
      <c r="V8" s="436">
        <v>18306.3</v>
      </c>
      <c r="W8" s="429">
        <v>290686.88</v>
      </c>
      <c r="X8" s="430">
        <v>98854.02</v>
      </c>
      <c r="Y8" s="154">
        <v>389540.9</v>
      </c>
      <c r="Z8" s="436">
        <v>288324.22499999998</v>
      </c>
      <c r="AA8" s="429">
        <v>677865.125</v>
      </c>
      <c r="AB8" s="21"/>
      <c r="AC8" s="437"/>
      <c r="AD8" s="12"/>
      <c r="AE8" s="12"/>
      <c r="AF8" s="12"/>
      <c r="AG8" s="438"/>
      <c r="AH8" s="438"/>
      <c r="AI8" s="439"/>
    </row>
    <row r="9" spans="1:35" ht="13.5" customHeight="1" x14ac:dyDescent="0.25">
      <c r="A9" s="16"/>
      <c r="B9" s="433"/>
      <c r="C9" s="440" t="s">
        <v>297</v>
      </c>
      <c r="D9" s="441">
        <v>11671.5</v>
      </c>
      <c r="E9" s="441">
        <v>13482.331288343599</v>
      </c>
      <c r="F9" s="441">
        <v>15695</v>
      </c>
      <c r="G9" s="441">
        <v>16150</v>
      </c>
      <c r="H9" s="441">
        <v>18094</v>
      </c>
      <c r="I9" s="441">
        <v>21040</v>
      </c>
      <c r="J9" s="441">
        <v>25027.7441540578</v>
      </c>
      <c r="K9" s="441">
        <v>28202.282608695699</v>
      </c>
      <c r="L9" s="441">
        <v>29794.3608695652</v>
      </c>
      <c r="M9" s="441">
        <v>29488.48</v>
      </c>
      <c r="N9" s="441">
        <v>31002.799999999999</v>
      </c>
      <c r="O9" s="441">
        <v>35105.85</v>
      </c>
      <c r="P9" s="441">
        <v>33344.400000000001</v>
      </c>
      <c r="Q9" s="441">
        <v>32647.200000000001</v>
      </c>
      <c r="R9" s="441">
        <v>33514.15</v>
      </c>
      <c r="S9" s="441">
        <v>32282.25</v>
      </c>
      <c r="T9" s="441">
        <v>31119</v>
      </c>
      <c r="U9" s="441">
        <v>31713.25</v>
      </c>
      <c r="V9" s="442">
        <v>31608</v>
      </c>
      <c r="W9" s="443">
        <v>500982.59892066201</v>
      </c>
      <c r="X9" s="444">
        <v>170683.2</v>
      </c>
      <c r="Y9" s="441">
        <v>671665.79892066203</v>
      </c>
      <c r="Z9" s="442">
        <v>497826</v>
      </c>
      <c r="AA9" s="443">
        <v>1169491.79892066</v>
      </c>
      <c r="AB9" s="21"/>
      <c r="AC9" s="445"/>
      <c r="AD9" s="12"/>
      <c r="AE9" s="12"/>
      <c r="AF9" s="12"/>
      <c r="AG9" s="438"/>
      <c r="AH9" s="438"/>
      <c r="AI9" s="439"/>
    </row>
    <row r="10" spans="1:35" ht="13.5" customHeight="1" x14ac:dyDescent="0.25">
      <c r="A10" s="16"/>
      <c r="B10" s="433"/>
      <c r="C10" s="157"/>
      <c r="D10" s="427"/>
      <c r="E10" s="154"/>
      <c r="F10" s="154"/>
      <c r="G10" s="154"/>
      <c r="H10" s="154"/>
      <c r="I10" s="154"/>
      <c r="J10" s="427"/>
      <c r="K10" s="427"/>
      <c r="L10" s="427"/>
      <c r="M10" s="427"/>
      <c r="N10" s="427"/>
      <c r="O10" s="427"/>
      <c r="P10" s="427"/>
      <c r="Q10" s="427"/>
      <c r="R10" s="427"/>
      <c r="S10" s="427"/>
      <c r="T10" s="427"/>
      <c r="U10" s="427"/>
      <c r="V10" s="428"/>
      <c r="W10" s="429"/>
      <c r="X10" s="430"/>
      <c r="Y10" s="154"/>
      <c r="Z10" s="431"/>
      <c r="AA10" s="435"/>
      <c r="AB10" s="21"/>
      <c r="AC10" s="296" t="s">
        <v>298</v>
      </c>
      <c r="AD10" s="12"/>
      <c r="AE10" s="12"/>
      <c r="AF10" s="12"/>
      <c r="AG10" s="438"/>
      <c r="AH10" s="438"/>
      <c r="AI10" s="14"/>
    </row>
    <row r="11" spans="1:35" ht="18.95" customHeight="1" x14ac:dyDescent="0.25">
      <c r="A11" s="16"/>
      <c r="B11" s="279" t="s">
        <v>299</v>
      </c>
      <c r="C11" s="157"/>
      <c r="D11" s="446">
        <v>1209.1588385994901</v>
      </c>
      <c r="E11" s="446">
        <v>1123.97239263804</v>
      </c>
      <c r="F11" s="446">
        <v>1741.1042944785299</v>
      </c>
      <c r="G11" s="446">
        <v>-737.14846304774403</v>
      </c>
      <c r="H11" s="446">
        <v>231.69975186104199</v>
      </c>
      <c r="I11" s="446">
        <v>-318.77757549449802</v>
      </c>
      <c r="J11" s="446">
        <v>1104.7482806052301</v>
      </c>
      <c r="K11" s="446">
        <v>2857.2006340210801</v>
      </c>
      <c r="L11" s="446">
        <v>4286.9443300930498</v>
      </c>
      <c r="M11" s="446">
        <v>4775.2013065003002</v>
      </c>
      <c r="N11" s="446">
        <v>5017.1355324819997</v>
      </c>
      <c r="O11" s="446">
        <v>2815.4545945022101</v>
      </c>
      <c r="P11" s="446">
        <v>3452.55994609974</v>
      </c>
      <c r="Q11" s="446">
        <v>3170.3942396163402</v>
      </c>
      <c r="R11" s="446">
        <v>2944.1980024590098</v>
      </c>
      <c r="S11" s="446">
        <v>4245.2434004135403</v>
      </c>
      <c r="T11" s="446">
        <v>3490.13097974024</v>
      </c>
      <c r="U11" s="446">
        <v>4586.0064155426599</v>
      </c>
      <c r="V11" s="447">
        <v>5470.2973255813904</v>
      </c>
      <c r="W11" s="435">
        <v>51465.524226691603</v>
      </c>
      <c r="X11" s="394">
        <v>29539.605558139501</v>
      </c>
      <c r="Y11" s="127">
        <v>81005.129784831195</v>
      </c>
      <c r="Z11" s="382">
        <v>86157.182877907006</v>
      </c>
      <c r="AA11" s="435">
        <v>167162.312662738</v>
      </c>
      <c r="AB11" s="21"/>
      <c r="AC11" s="12"/>
      <c r="AD11" s="12"/>
      <c r="AE11" s="12"/>
      <c r="AF11" s="12"/>
      <c r="AG11" s="438"/>
      <c r="AH11" s="438"/>
      <c r="AI11" s="14"/>
    </row>
    <row r="12" spans="1:35" ht="15.75" customHeight="1" x14ac:dyDescent="0.25">
      <c r="A12" s="16"/>
      <c r="B12" s="433"/>
      <c r="C12" s="157"/>
      <c r="D12" s="427"/>
      <c r="E12" s="154"/>
      <c r="F12" s="154"/>
      <c r="G12" s="154"/>
      <c r="H12" s="154"/>
      <c r="I12" s="154"/>
      <c r="J12" s="427"/>
      <c r="K12" s="427"/>
      <c r="L12" s="427"/>
      <c r="M12" s="427"/>
      <c r="N12" s="427"/>
      <c r="O12" s="427"/>
      <c r="P12" s="427"/>
      <c r="Q12" s="427"/>
      <c r="R12" s="427"/>
      <c r="S12" s="427"/>
      <c r="T12" s="427"/>
      <c r="U12" s="427"/>
      <c r="V12" s="428"/>
      <c r="W12" s="429"/>
      <c r="X12" s="430"/>
      <c r="Y12" s="154"/>
      <c r="Z12" s="431"/>
      <c r="AA12" s="435"/>
      <c r="AB12" s="21"/>
      <c r="AC12" s="12"/>
      <c r="AD12" s="12"/>
      <c r="AE12" s="12"/>
      <c r="AF12" s="12"/>
      <c r="AG12" s="438"/>
      <c r="AH12" s="438"/>
      <c r="AI12" s="14"/>
    </row>
    <row r="13" spans="1:35" ht="13.5" customHeight="1" x14ac:dyDescent="0.25">
      <c r="A13" s="16"/>
      <c r="B13" s="219" t="s">
        <v>300</v>
      </c>
      <c r="C13" s="157"/>
      <c r="D13" s="427"/>
      <c r="E13" s="154"/>
      <c r="F13" s="154"/>
      <c r="G13" s="154"/>
      <c r="H13" s="154"/>
      <c r="I13" s="154"/>
      <c r="J13" s="427"/>
      <c r="K13" s="427"/>
      <c r="L13" s="427"/>
      <c r="M13" s="427"/>
      <c r="N13" s="427"/>
      <c r="O13" s="427"/>
      <c r="P13" s="427"/>
      <c r="Q13" s="427"/>
      <c r="R13" s="427"/>
      <c r="S13" s="427"/>
      <c r="T13" s="427"/>
      <c r="U13" s="427"/>
      <c r="V13" s="428"/>
      <c r="W13" s="429"/>
      <c r="X13" s="430"/>
      <c r="Y13" s="154"/>
      <c r="Z13" s="431"/>
      <c r="AA13" s="435"/>
      <c r="AB13" s="21"/>
      <c r="AC13" s="12"/>
      <c r="AD13" s="12"/>
      <c r="AE13" s="12"/>
      <c r="AF13" s="12"/>
      <c r="AG13" s="438"/>
      <c r="AH13" s="438"/>
      <c r="AI13" s="14"/>
    </row>
    <row r="14" spans="1:35" ht="13.5" customHeight="1" x14ac:dyDescent="0.25">
      <c r="A14" s="16"/>
      <c r="B14" s="448" t="s">
        <v>301</v>
      </c>
      <c r="C14" s="157"/>
      <c r="D14" s="427"/>
      <c r="E14" s="154"/>
      <c r="F14" s="154"/>
      <c r="G14" s="154"/>
      <c r="H14" s="154"/>
      <c r="I14" s="154"/>
      <c r="J14" s="427"/>
      <c r="K14" s="427"/>
      <c r="L14" s="427"/>
      <c r="M14" s="427"/>
      <c r="N14" s="427"/>
      <c r="O14" s="427"/>
      <c r="P14" s="427"/>
      <c r="Q14" s="427"/>
      <c r="R14" s="427"/>
      <c r="S14" s="427"/>
      <c r="T14" s="427"/>
      <c r="U14" s="427"/>
      <c r="V14" s="428"/>
      <c r="W14" s="429"/>
      <c r="X14" s="430"/>
      <c r="Y14" s="154"/>
      <c r="Z14" s="382"/>
      <c r="AA14" s="435"/>
      <c r="AB14" s="21"/>
      <c r="AC14" s="12"/>
      <c r="AD14" s="12"/>
      <c r="AE14" s="12"/>
      <c r="AF14" s="12"/>
      <c r="AG14" s="438"/>
      <c r="AH14" s="438"/>
      <c r="AI14" s="14"/>
    </row>
    <row r="15" spans="1:35" ht="15" customHeight="1" x14ac:dyDescent="0.25">
      <c r="A15" s="16"/>
      <c r="B15" s="279" t="s">
        <v>302</v>
      </c>
      <c r="C15" s="449"/>
      <c r="D15" s="449"/>
      <c r="E15" s="449"/>
      <c r="F15" s="441"/>
      <c r="G15" s="441"/>
      <c r="H15" s="441"/>
      <c r="I15" s="441"/>
      <c r="J15" s="450"/>
      <c r="K15" s="450"/>
      <c r="L15" s="450"/>
      <c r="M15" s="450"/>
      <c r="N15" s="450"/>
      <c r="O15" s="451"/>
      <c r="P15" s="451"/>
      <c r="Q15" s="451"/>
      <c r="R15" s="451"/>
      <c r="S15" s="451"/>
      <c r="T15" s="451"/>
      <c r="U15" s="451"/>
      <c r="V15" s="452"/>
      <c r="W15" s="432"/>
      <c r="X15" s="433"/>
      <c r="Y15" s="403"/>
      <c r="Z15" s="431"/>
      <c r="AA15" s="435"/>
      <c r="AB15" s="21"/>
      <c r="AC15" s="12"/>
      <c r="AD15" s="12"/>
      <c r="AE15" s="12"/>
      <c r="AF15" s="12"/>
      <c r="AG15" s="438"/>
      <c r="AH15" s="438"/>
      <c r="AI15" s="14"/>
    </row>
    <row r="16" spans="1:35" ht="13.5" customHeight="1" x14ac:dyDescent="0.25">
      <c r="A16" s="16"/>
      <c r="B16" s="453"/>
      <c r="C16" s="454" t="s">
        <v>303</v>
      </c>
      <c r="D16" s="437">
        <v>85</v>
      </c>
      <c r="E16" s="215">
        <v>85</v>
      </c>
      <c r="F16" s="215">
        <v>85</v>
      </c>
      <c r="G16" s="215">
        <v>111</v>
      </c>
      <c r="H16" s="215">
        <v>111</v>
      </c>
      <c r="I16" s="215">
        <v>136</v>
      </c>
      <c r="J16" s="437">
        <v>136</v>
      </c>
      <c r="K16" s="437">
        <v>136</v>
      </c>
      <c r="L16" s="437">
        <v>136</v>
      </c>
      <c r="M16" s="437">
        <v>136</v>
      </c>
      <c r="N16" s="437">
        <v>136</v>
      </c>
      <c r="O16" s="437">
        <v>136</v>
      </c>
      <c r="P16" s="437">
        <v>136</v>
      </c>
      <c r="Q16" s="437">
        <v>136</v>
      </c>
      <c r="R16" s="437">
        <v>136</v>
      </c>
      <c r="S16" s="437">
        <v>136</v>
      </c>
      <c r="T16" s="437">
        <v>136</v>
      </c>
      <c r="U16" s="437">
        <v>136</v>
      </c>
      <c r="V16" s="455">
        <v>136</v>
      </c>
      <c r="W16" s="435">
        <v>2381</v>
      </c>
      <c r="X16" s="394">
        <v>734.4</v>
      </c>
      <c r="Y16" s="127">
        <v>3115.4</v>
      </c>
      <c r="Z16" s="382">
        <v>2142</v>
      </c>
      <c r="AA16" s="435">
        <v>5257.4</v>
      </c>
      <c r="AB16" s="21"/>
      <c r="AC16" s="12"/>
      <c r="AD16" s="12"/>
      <c r="AE16" s="12"/>
      <c r="AF16" s="12"/>
      <c r="AG16" s="438"/>
      <c r="AH16" s="438"/>
      <c r="AI16" s="14"/>
    </row>
    <row r="17" spans="1:35" ht="13.5" customHeight="1" x14ac:dyDescent="0.25">
      <c r="A17" s="16"/>
      <c r="B17" s="453"/>
      <c r="C17" s="454" t="s">
        <v>304</v>
      </c>
      <c r="D17" s="437">
        <v>275</v>
      </c>
      <c r="E17" s="215">
        <v>275</v>
      </c>
      <c r="F17" s="215">
        <v>275</v>
      </c>
      <c r="G17" s="215">
        <v>358</v>
      </c>
      <c r="H17" s="215">
        <v>358</v>
      </c>
      <c r="I17" s="215">
        <v>440</v>
      </c>
      <c r="J17" s="437">
        <v>440</v>
      </c>
      <c r="K17" s="437">
        <v>440</v>
      </c>
      <c r="L17" s="437">
        <v>440</v>
      </c>
      <c r="M17" s="437">
        <v>440</v>
      </c>
      <c r="N17" s="437">
        <v>440</v>
      </c>
      <c r="O17" s="437">
        <v>440</v>
      </c>
      <c r="P17" s="437">
        <v>440</v>
      </c>
      <c r="Q17" s="437">
        <v>440</v>
      </c>
      <c r="R17" s="437">
        <v>440</v>
      </c>
      <c r="S17" s="437">
        <v>440</v>
      </c>
      <c r="T17" s="437">
        <v>440</v>
      </c>
      <c r="U17" s="437">
        <v>440</v>
      </c>
      <c r="V17" s="455">
        <v>440</v>
      </c>
      <c r="W17" s="435">
        <v>7701</v>
      </c>
      <c r="X17" s="394">
        <v>2376</v>
      </c>
      <c r="Y17" s="127">
        <v>10077</v>
      </c>
      <c r="Z17" s="382">
        <v>6930</v>
      </c>
      <c r="AA17" s="435">
        <v>17007</v>
      </c>
      <c r="AB17" s="21"/>
      <c r="AC17" s="12"/>
      <c r="AD17" s="12"/>
      <c r="AE17" s="12"/>
      <c r="AF17" s="12"/>
      <c r="AG17" s="438"/>
      <c r="AH17" s="438"/>
      <c r="AI17" s="14"/>
    </row>
    <row r="18" spans="1:35" ht="13.5" customHeight="1" x14ac:dyDescent="0.25">
      <c r="A18" s="16"/>
      <c r="B18" s="453"/>
      <c r="C18" s="454" t="s">
        <v>305</v>
      </c>
      <c r="D18" s="437">
        <v>363</v>
      </c>
      <c r="E18" s="215">
        <v>363</v>
      </c>
      <c r="F18" s="215">
        <v>363</v>
      </c>
      <c r="G18" s="215">
        <v>471</v>
      </c>
      <c r="H18" s="215">
        <v>471</v>
      </c>
      <c r="I18" s="215">
        <v>580</v>
      </c>
      <c r="J18" s="437">
        <v>580</v>
      </c>
      <c r="K18" s="437">
        <v>580</v>
      </c>
      <c r="L18" s="437">
        <v>580</v>
      </c>
      <c r="M18" s="437">
        <v>580</v>
      </c>
      <c r="N18" s="437">
        <v>580</v>
      </c>
      <c r="O18" s="437">
        <v>580</v>
      </c>
      <c r="P18" s="437">
        <v>580</v>
      </c>
      <c r="Q18" s="437">
        <v>580</v>
      </c>
      <c r="R18" s="437">
        <v>580</v>
      </c>
      <c r="S18" s="437">
        <v>580</v>
      </c>
      <c r="T18" s="437">
        <v>580</v>
      </c>
      <c r="U18" s="437">
        <v>580</v>
      </c>
      <c r="V18" s="455">
        <v>580</v>
      </c>
      <c r="W18" s="435">
        <v>10151</v>
      </c>
      <c r="X18" s="394">
        <v>3132</v>
      </c>
      <c r="Y18" s="127">
        <v>13283</v>
      </c>
      <c r="Z18" s="382">
        <v>9135</v>
      </c>
      <c r="AA18" s="435">
        <v>22418</v>
      </c>
      <c r="AB18" s="21"/>
      <c r="AC18" s="12"/>
      <c r="AD18" s="12"/>
      <c r="AE18" s="12"/>
      <c r="AF18" s="12"/>
      <c r="AG18" s="438"/>
      <c r="AH18" s="438"/>
      <c r="AI18" s="14"/>
    </row>
    <row r="19" spans="1:35" ht="13.5" customHeight="1" x14ac:dyDescent="0.25">
      <c r="A19" s="16"/>
      <c r="B19" s="453"/>
      <c r="C19" s="454" t="s">
        <v>306</v>
      </c>
      <c r="D19" s="437">
        <v>128</v>
      </c>
      <c r="E19" s="215">
        <v>128</v>
      </c>
      <c r="F19" s="215">
        <v>128</v>
      </c>
      <c r="G19" s="215">
        <v>166</v>
      </c>
      <c r="H19" s="215">
        <v>166</v>
      </c>
      <c r="I19" s="215">
        <v>204</v>
      </c>
      <c r="J19" s="437">
        <v>204</v>
      </c>
      <c r="K19" s="437">
        <v>204</v>
      </c>
      <c r="L19" s="437">
        <v>204</v>
      </c>
      <c r="M19" s="437">
        <v>204</v>
      </c>
      <c r="N19" s="437">
        <v>204</v>
      </c>
      <c r="O19" s="437">
        <v>204</v>
      </c>
      <c r="P19" s="437">
        <v>204</v>
      </c>
      <c r="Q19" s="437">
        <v>204</v>
      </c>
      <c r="R19" s="437">
        <v>204</v>
      </c>
      <c r="S19" s="437">
        <v>204</v>
      </c>
      <c r="T19" s="437">
        <v>204</v>
      </c>
      <c r="U19" s="437">
        <v>204</v>
      </c>
      <c r="V19" s="455">
        <v>204</v>
      </c>
      <c r="W19" s="435">
        <v>3572</v>
      </c>
      <c r="X19" s="394">
        <v>1101.5999999999999</v>
      </c>
      <c r="Y19" s="127">
        <v>4673.6000000000004</v>
      </c>
      <c r="Z19" s="382">
        <v>3213</v>
      </c>
      <c r="AA19" s="435">
        <v>7886.6</v>
      </c>
      <c r="AB19" s="21"/>
      <c r="AC19" s="12"/>
      <c r="AD19" s="12"/>
      <c r="AE19" s="12"/>
      <c r="AF19" s="12"/>
      <c r="AG19" s="12"/>
      <c r="AH19" s="12"/>
      <c r="AI19" s="14"/>
    </row>
    <row r="20" spans="1:35" ht="13.5" customHeight="1" x14ac:dyDescent="0.25">
      <c r="A20" s="16"/>
      <c r="B20" s="453"/>
      <c r="C20" s="454" t="s">
        <v>307</v>
      </c>
      <c r="D20" s="437">
        <v>243</v>
      </c>
      <c r="E20" s="215">
        <v>243</v>
      </c>
      <c r="F20" s="215">
        <v>243</v>
      </c>
      <c r="G20" s="215">
        <v>243</v>
      </c>
      <c r="H20" s="215">
        <v>243</v>
      </c>
      <c r="I20" s="215">
        <v>122</v>
      </c>
      <c r="J20" s="456" t="s">
        <v>308</v>
      </c>
      <c r="K20" s="456" t="s">
        <v>308</v>
      </c>
      <c r="L20" s="456" t="s">
        <v>308</v>
      </c>
      <c r="M20" s="456" t="s">
        <v>308</v>
      </c>
      <c r="N20" s="456" t="s">
        <v>308</v>
      </c>
      <c r="O20" s="456" t="s">
        <v>308</v>
      </c>
      <c r="P20" s="456" t="s">
        <v>308</v>
      </c>
      <c r="Q20" s="456" t="s">
        <v>308</v>
      </c>
      <c r="R20" s="456" t="s">
        <v>308</v>
      </c>
      <c r="S20" s="456" t="s">
        <v>308</v>
      </c>
      <c r="T20" s="456" t="s">
        <v>308</v>
      </c>
      <c r="U20" s="456" t="s">
        <v>308</v>
      </c>
      <c r="V20" s="457" t="s">
        <v>308</v>
      </c>
      <c r="W20" s="435">
        <v>1337</v>
      </c>
      <c r="X20" s="394"/>
      <c r="Y20" s="127">
        <v>1337</v>
      </c>
      <c r="Z20" s="431"/>
      <c r="AA20" s="435">
        <v>1337</v>
      </c>
      <c r="AB20" s="21"/>
      <c r="AC20" s="12"/>
      <c r="AD20" s="12"/>
      <c r="AE20" s="12"/>
      <c r="AF20" s="12"/>
      <c r="AG20" s="12"/>
      <c r="AH20" s="12"/>
      <c r="AI20" s="14"/>
    </row>
    <row r="21" spans="1:35" ht="30" customHeight="1" x14ac:dyDescent="0.25">
      <c r="A21" s="16"/>
      <c r="B21" s="453"/>
      <c r="C21" s="454" t="s">
        <v>309</v>
      </c>
      <c r="D21" s="437">
        <v>606</v>
      </c>
      <c r="E21" s="215">
        <v>1215</v>
      </c>
      <c r="F21" s="215">
        <v>1215</v>
      </c>
      <c r="G21" s="215">
        <v>1215</v>
      </c>
      <c r="H21" s="215">
        <v>1215</v>
      </c>
      <c r="I21" s="215">
        <v>609</v>
      </c>
      <c r="J21" s="456" t="s">
        <v>308</v>
      </c>
      <c r="K21" s="456" t="s">
        <v>308</v>
      </c>
      <c r="L21" s="456" t="s">
        <v>308</v>
      </c>
      <c r="M21" s="456" t="s">
        <v>308</v>
      </c>
      <c r="N21" s="456" t="s">
        <v>308</v>
      </c>
      <c r="O21" s="456" t="s">
        <v>308</v>
      </c>
      <c r="P21" s="456" t="s">
        <v>308</v>
      </c>
      <c r="Q21" s="456" t="s">
        <v>308</v>
      </c>
      <c r="R21" s="456" t="s">
        <v>308</v>
      </c>
      <c r="S21" s="456" t="s">
        <v>308</v>
      </c>
      <c r="T21" s="456" t="s">
        <v>308</v>
      </c>
      <c r="U21" s="456" t="s">
        <v>308</v>
      </c>
      <c r="V21" s="457" t="s">
        <v>308</v>
      </c>
      <c r="W21" s="435">
        <v>6075</v>
      </c>
      <c r="X21" s="394"/>
      <c r="Y21" s="127">
        <v>6075</v>
      </c>
      <c r="Z21" s="431"/>
      <c r="AA21" s="435">
        <v>6075</v>
      </c>
      <c r="AB21" s="21"/>
      <c r="AC21" s="12"/>
      <c r="AD21" s="12"/>
      <c r="AE21" s="12"/>
      <c r="AF21" s="12"/>
      <c r="AG21" s="12"/>
      <c r="AH21" s="12"/>
      <c r="AI21" s="14"/>
    </row>
    <row r="22" spans="1:35" ht="15" customHeight="1" x14ac:dyDescent="0.25">
      <c r="A22" s="16"/>
      <c r="B22" s="279" t="s">
        <v>310</v>
      </c>
      <c r="C22" s="449"/>
      <c r="D22" s="450"/>
      <c r="E22" s="441"/>
      <c r="F22" s="441"/>
      <c r="G22" s="441"/>
      <c r="H22" s="441"/>
      <c r="I22" s="441"/>
      <c r="J22" s="450"/>
      <c r="K22" s="450"/>
      <c r="L22" s="450"/>
      <c r="M22" s="450"/>
      <c r="N22" s="450"/>
      <c r="O22" s="450"/>
      <c r="P22" s="450"/>
      <c r="Q22" s="450"/>
      <c r="R22" s="450"/>
      <c r="S22" s="450"/>
      <c r="T22" s="450"/>
      <c r="U22" s="450"/>
      <c r="V22" s="458"/>
      <c r="W22" s="435"/>
      <c r="X22" s="394"/>
      <c r="Y22" s="127"/>
      <c r="Z22" s="431"/>
      <c r="AA22" s="435"/>
      <c r="AB22" s="21"/>
      <c r="AC22" s="12"/>
      <c r="AD22" s="12"/>
      <c r="AE22" s="12"/>
      <c r="AF22" s="12"/>
      <c r="AG22" s="12"/>
      <c r="AH22" s="12"/>
      <c r="AI22" s="14"/>
    </row>
    <row r="23" spans="1:35" ht="13.5" customHeight="1" x14ac:dyDescent="0.25">
      <c r="A23" s="16"/>
      <c r="B23" s="453"/>
      <c r="C23" s="454" t="s">
        <v>311</v>
      </c>
      <c r="D23" s="437">
        <v>2472</v>
      </c>
      <c r="E23" s="215">
        <v>2472</v>
      </c>
      <c r="F23" s="215">
        <v>2472</v>
      </c>
      <c r="G23" s="215">
        <v>2546</v>
      </c>
      <c r="H23" s="215">
        <v>2623</v>
      </c>
      <c r="I23" s="215">
        <v>2701</v>
      </c>
      <c r="J23" s="456" t="s">
        <v>308</v>
      </c>
      <c r="K23" s="456" t="s">
        <v>308</v>
      </c>
      <c r="L23" s="456" t="s">
        <v>308</v>
      </c>
      <c r="M23" s="456" t="s">
        <v>308</v>
      </c>
      <c r="N23" s="456" t="s">
        <v>308</v>
      </c>
      <c r="O23" s="456" t="s">
        <v>308</v>
      </c>
      <c r="P23" s="456" t="s">
        <v>308</v>
      </c>
      <c r="Q23" s="456" t="s">
        <v>308</v>
      </c>
      <c r="R23" s="456" t="s">
        <v>308</v>
      </c>
      <c r="S23" s="456" t="s">
        <v>308</v>
      </c>
      <c r="T23" s="456" t="s">
        <v>308</v>
      </c>
      <c r="U23" s="456" t="s">
        <v>308</v>
      </c>
      <c r="V23" s="457" t="s">
        <v>308</v>
      </c>
      <c r="W23" s="435">
        <v>15286</v>
      </c>
      <c r="X23" s="394"/>
      <c r="Y23" s="127">
        <v>15286</v>
      </c>
      <c r="Z23" s="431"/>
      <c r="AA23" s="435">
        <v>15286</v>
      </c>
      <c r="AB23" s="21"/>
      <c r="AC23" s="12"/>
      <c r="AD23" s="12"/>
      <c r="AE23" s="12"/>
      <c r="AF23" s="12"/>
      <c r="AG23" s="12"/>
      <c r="AH23" s="12"/>
      <c r="AI23" s="14"/>
    </row>
    <row r="24" spans="1:35" ht="13.5" customHeight="1" x14ac:dyDescent="0.25">
      <c r="A24" s="16"/>
      <c r="B24" s="453"/>
      <c r="C24" s="454" t="s">
        <v>312</v>
      </c>
      <c r="D24" s="437">
        <v>3594</v>
      </c>
      <c r="E24" s="215">
        <v>3940</v>
      </c>
      <c r="F24" s="215">
        <v>3940</v>
      </c>
      <c r="G24" s="215">
        <v>4378</v>
      </c>
      <c r="H24" s="215">
        <v>5691</v>
      </c>
      <c r="I24" s="215">
        <v>5691</v>
      </c>
      <c r="J24" s="437">
        <v>7004</v>
      </c>
      <c r="K24" s="437">
        <v>7004</v>
      </c>
      <c r="L24" s="437">
        <v>7004</v>
      </c>
      <c r="M24" s="437">
        <v>7004</v>
      </c>
      <c r="N24" s="437">
        <v>7143</v>
      </c>
      <c r="O24" s="437">
        <v>7143</v>
      </c>
      <c r="P24" s="437">
        <v>7143</v>
      </c>
      <c r="Q24" s="437">
        <v>7143</v>
      </c>
      <c r="R24" s="437">
        <v>7143</v>
      </c>
      <c r="S24" s="437">
        <v>7143</v>
      </c>
      <c r="T24" s="437">
        <v>7143</v>
      </c>
      <c r="U24" s="437">
        <v>7143</v>
      </c>
      <c r="V24" s="455">
        <v>7143</v>
      </c>
      <c r="W24" s="435">
        <v>119537</v>
      </c>
      <c r="X24" s="394">
        <v>38572.199999999997</v>
      </c>
      <c r="Y24" s="127">
        <v>158109.20000000001</v>
      </c>
      <c r="Z24" s="382">
        <v>112502.25</v>
      </c>
      <c r="AA24" s="435">
        <v>270611.45</v>
      </c>
      <c r="AB24" s="21"/>
      <c r="AC24" s="12"/>
      <c r="AD24" s="12"/>
      <c r="AE24" s="12"/>
      <c r="AF24" s="12"/>
      <c r="AG24" s="12"/>
      <c r="AH24" s="12"/>
      <c r="AI24" s="14"/>
    </row>
    <row r="25" spans="1:35" ht="13.5" customHeight="1" x14ac:dyDescent="0.25">
      <c r="A25" s="16"/>
      <c r="B25" s="453"/>
      <c r="C25" s="454" t="s">
        <v>313</v>
      </c>
      <c r="D25" s="456" t="s">
        <v>308</v>
      </c>
      <c r="E25" s="459" t="s">
        <v>308</v>
      </c>
      <c r="F25" s="459" t="s">
        <v>308</v>
      </c>
      <c r="G25" s="459" t="s">
        <v>308</v>
      </c>
      <c r="H25" s="459" t="s">
        <v>308</v>
      </c>
      <c r="I25" s="459" t="s">
        <v>308</v>
      </c>
      <c r="J25" s="456" t="s">
        <v>308</v>
      </c>
      <c r="K25" s="456" t="s">
        <v>308</v>
      </c>
      <c r="L25" s="456" t="s">
        <v>308</v>
      </c>
      <c r="M25" s="456" t="s">
        <v>308</v>
      </c>
      <c r="N25" s="437">
        <v>861</v>
      </c>
      <c r="O25" s="437">
        <v>861</v>
      </c>
      <c r="P25" s="437">
        <v>861</v>
      </c>
      <c r="Q25" s="437">
        <v>861</v>
      </c>
      <c r="R25" s="437">
        <v>861</v>
      </c>
      <c r="S25" s="437">
        <v>861</v>
      </c>
      <c r="T25" s="437">
        <v>861</v>
      </c>
      <c r="U25" s="437">
        <v>861</v>
      </c>
      <c r="V25" s="455">
        <v>861</v>
      </c>
      <c r="W25" s="435">
        <v>7749</v>
      </c>
      <c r="X25" s="394">
        <v>861</v>
      </c>
      <c r="Y25" s="127">
        <v>8610</v>
      </c>
      <c r="Z25" s="431"/>
      <c r="AA25" s="435">
        <v>8610</v>
      </c>
      <c r="AB25" s="21"/>
      <c r="AC25" s="12"/>
      <c r="AD25" s="12"/>
      <c r="AE25" s="12"/>
      <c r="AF25" s="12"/>
      <c r="AG25" s="12"/>
      <c r="AH25" s="12"/>
      <c r="AI25" s="14"/>
    </row>
    <row r="26" spans="1:35" ht="30" customHeight="1" x14ac:dyDescent="0.25">
      <c r="A26" s="16"/>
      <c r="B26" s="453"/>
      <c r="C26" s="454" t="s">
        <v>314</v>
      </c>
      <c r="D26" s="437"/>
      <c r="E26" s="215">
        <v>25</v>
      </c>
      <c r="F26" s="215">
        <v>25</v>
      </c>
      <c r="G26" s="215">
        <v>25</v>
      </c>
      <c r="H26" s="215">
        <v>25</v>
      </c>
      <c r="I26" s="215">
        <v>25</v>
      </c>
      <c r="J26" s="437">
        <v>25</v>
      </c>
      <c r="K26" s="437">
        <v>25</v>
      </c>
      <c r="L26" s="437">
        <v>25</v>
      </c>
      <c r="M26" s="437">
        <v>25</v>
      </c>
      <c r="N26" s="437">
        <v>25</v>
      </c>
      <c r="O26" s="437"/>
      <c r="P26" s="437"/>
      <c r="Q26" s="437"/>
      <c r="R26" s="437"/>
      <c r="S26" s="437"/>
      <c r="T26" s="437"/>
      <c r="U26" s="437"/>
      <c r="V26" s="455"/>
      <c r="W26" s="435">
        <v>250</v>
      </c>
      <c r="X26" s="394"/>
      <c r="Y26" s="127">
        <v>250</v>
      </c>
      <c r="Z26" s="431"/>
      <c r="AA26" s="435">
        <v>250</v>
      </c>
      <c r="AB26" s="21"/>
      <c r="AC26" s="12"/>
      <c r="AD26" s="12"/>
      <c r="AE26" s="12"/>
      <c r="AF26" s="12"/>
      <c r="AG26" s="12"/>
      <c r="AH26" s="12"/>
      <c r="AI26" s="14"/>
    </row>
    <row r="27" spans="1:35" ht="13.5" customHeight="1" x14ac:dyDescent="0.25">
      <c r="A27" s="16"/>
      <c r="B27" s="453"/>
      <c r="C27" s="454" t="s">
        <v>315</v>
      </c>
      <c r="D27" s="437"/>
      <c r="E27" s="215">
        <v>300</v>
      </c>
      <c r="F27" s="215">
        <v>300</v>
      </c>
      <c r="G27" s="215">
        <v>300</v>
      </c>
      <c r="H27" s="215">
        <v>300</v>
      </c>
      <c r="I27" s="215">
        <v>300</v>
      </c>
      <c r="J27" s="456" t="s">
        <v>308</v>
      </c>
      <c r="K27" s="456" t="s">
        <v>308</v>
      </c>
      <c r="L27" s="456" t="s">
        <v>308</v>
      </c>
      <c r="M27" s="456" t="s">
        <v>308</v>
      </c>
      <c r="N27" s="456" t="s">
        <v>308</v>
      </c>
      <c r="O27" s="456" t="s">
        <v>308</v>
      </c>
      <c r="P27" s="456" t="s">
        <v>308</v>
      </c>
      <c r="Q27" s="456" t="s">
        <v>308</v>
      </c>
      <c r="R27" s="456" t="s">
        <v>308</v>
      </c>
      <c r="S27" s="456" t="s">
        <v>308</v>
      </c>
      <c r="T27" s="456" t="s">
        <v>308</v>
      </c>
      <c r="U27" s="456" t="s">
        <v>308</v>
      </c>
      <c r="V27" s="457" t="s">
        <v>308</v>
      </c>
      <c r="W27" s="435">
        <v>1500</v>
      </c>
      <c r="X27" s="394"/>
      <c r="Y27" s="127">
        <v>1500</v>
      </c>
      <c r="Z27" s="431"/>
      <c r="AA27" s="435">
        <v>1500</v>
      </c>
      <c r="AB27" s="21"/>
      <c r="AC27" s="12"/>
      <c r="AD27" s="12"/>
      <c r="AE27" s="12"/>
      <c r="AF27" s="12"/>
      <c r="AG27" s="12"/>
      <c r="AH27" s="12"/>
      <c r="AI27" s="14"/>
    </row>
    <row r="28" spans="1:35" ht="13.5" customHeight="1" x14ac:dyDescent="0.25">
      <c r="A28" s="16"/>
      <c r="B28" s="453"/>
      <c r="C28" s="454" t="s">
        <v>316</v>
      </c>
      <c r="D28" s="445"/>
      <c r="E28" s="223">
        <v>57</v>
      </c>
      <c r="F28" s="223">
        <v>57</v>
      </c>
      <c r="G28" s="223">
        <v>57</v>
      </c>
      <c r="H28" s="223">
        <v>57</v>
      </c>
      <c r="I28" s="223">
        <v>57</v>
      </c>
      <c r="J28" s="460" t="s">
        <v>317</v>
      </c>
      <c r="K28" s="460" t="s">
        <v>317</v>
      </c>
      <c r="L28" s="460" t="s">
        <v>317</v>
      </c>
      <c r="M28" s="460" t="s">
        <v>317</v>
      </c>
      <c r="N28" s="460" t="s">
        <v>317</v>
      </c>
      <c r="O28" s="460" t="s">
        <v>317</v>
      </c>
      <c r="P28" s="460" t="s">
        <v>317</v>
      </c>
      <c r="Q28" s="460" t="s">
        <v>317</v>
      </c>
      <c r="R28" s="460" t="s">
        <v>317</v>
      </c>
      <c r="S28" s="460" t="s">
        <v>317</v>
      </c>
      <c r="T28" s="460" t="s">
        <v>317</v>
      </c>
      <c r="U28" s="460" t="s">
        <v>317</v>
      </c>
      <c r="V28" s="461" t="s">
        <v>317</v>
      </c>
      <c r="W28" s="435">
        <v>285</v>
      </c>
      <c r="X28" s="394"/>
      <c r="Y28" s="127">
        <v>285</v>
      </c>
      <c r="Z28" s="431"/>
      <c r="AA28" s="435">
        <v>285</v>
      </c>
      <c r="AB28" s="21"/>
      <c r="AC28" s="12"/>
      <c r="AD28" s="12"/>
      <c r="AE28" s="12"/>
      <c r="AF28" s="12"/>
      <c r="AG28" s="12"/>
      <c r="AH28" s="12"/>
      <c r="AI28" s="14"/>
    </row>
    <row r="29" spans="1:35" ht="13.5" customHeight="1" x14ac:dyDescent="0.25">
      <c r="A29" s="16"/>
      <c r="B29" s="453"/>
      <c r="C29" s="454" t="s">
        <v>318</v>
      </c>
      <c r="D29" s="450"/>
      <c r="E29" s="462">
        <v>380</v>
      </c>
      <c r="F29" s="223">
        <v>280</v>
      </c>
      <c r="G29" s="223">
        <v>400</v>
      </c>
      <c r="H29" s="223">
        <v>500</v>
      </c>
      <c r="I29" s="223">
        <v>500</v>
      </c>
      <c r="J29" s="445">
        <v>500</v>
      </c>
      <c r="K29" s="463" t="s">
        <v>319</v>
      </c>
      <c r="L29" s="445"/>
      <c r="M29" s="445"/>
      <c r="N29" s="445"/>
      <c r="O29" s="445"/>
      <c r="P29" s="445"/>
      <c r="Q29" s="445"/>
      <c r="R29" s="445"/>
      <c r="S29" s="445"/>
      <c r="T29" s="445"/>
      <c r="U29" s="445"/>
      <c r="V29" s="464"/>
      <c r="W29" s="429">
        <v>2560</v>
      </c>
      <c r="X29" s="430"/>
      <c r="Y29" s="154">
        <v>2560</v>
      </c>
      <c r="Z29" s="431"/>
      <c r="AA29" s="435">
        <v>2560</v>
      </c>
      <c r="AB29" s="21"/>
      <c r="AC29" s="12"/>
      <c r="AD29" s="12"/>
      <c r="AE29" s="12"/>
      <c r="AF29" s="12"/>
      <c r="AG29" s="12"/>
      <c r="AH29" s="12"/>
      <c r="AI29" s="14"/>
    </row>
    <row r="30" spans="1:35" ht="13.5" customHeight="1" x14ac:dyDescent="0.25">
      <c r="A30" s="16"/>
      <c r="B30" s="453"/>
      <c r="C30" s="440" t="s">
        <v>320</v>
      </c>
      <c r="D30" s="450">
        <v>7766</v>
      </c>
      <c r="E30" s="441">
        <v>9483</v>
      </c>
      <c r="F30" s="441">
        <v>9383</v>
      </c>
      <c r="G30" s="441">
        <v>10270</v>
      </c>
      <c r="H30" s="441">
        <v>11760</v>
      </c>
      <c r="I30" s="441">
        <v>11365</v>
      </c>
      <c r="J30" s="441">
        <v>8889</v>
      </c>
      <c r="K30" s="437">
        <v>8389</v>
      </c>
      <c r="L30" s="437">
        <v>8389</v>
      </c>
      <c r="M30" s="437">
        <v>8389</v>
      </c>
      <c r="N30" s="437">
        <v>9389</v>
      </c>
      <c r="O30" s="437">
        <v>9364</v>
      </c>
      <c r="P30" s="437">
        <v>9364</v>
      </c>
      <c r="Q30" s="437">
        <v>9364</v>
      </c>
      <c r="R30" s="437">
        <v>9364</v>
      </c>
      <c r="S30" s="437">
        <v>9364</v>
      </c>
      <c r="T30" s="437">
        <v>9364</v>
      </c>
      <c r="U30" s="437">
        <v>9364</v>
      </c>
      <c r="V30" s="455">
        <v>9364</v>
      </c>
      <c r="W30" s="435">
        <v>178384</v>
      </c>
      <c r="X30" s="465">
        <v>46777.2</v>
      </c>
      <c r="Y30" s="437">
        <v>225161.2</v>
      </c>
      <c r="Z30" s="455">
        <v>133922.25</v>
      </c>
      <c r="AA30" s="466">
        <v>359083.45</v>
      </c>
      <c r="AB30" s="21"/>
      <c r="AC30" s="12"/>
      <c r="AD30" s="12"/>
      <c r="AE30" s="12"/>
      <c r="AF30" s="12"/>
      <c r="AG30" s="12"/>
      <c r="AH30" s="12"/>
      <c r="AI30" s="14"/>
    </row>
    <row r="31" spans="1:35" ht="13.5" customHeight="1" x14ac:dyDescent="0.25">
      <c r="A31" s="16"/>
      <c r="B31" s="453"/>
      <c r="C31" s="434" t="s">
        <v>321</v>
      </c>
      <c r="D31" s="441"/>
      <c r="E31" s="441">
        <v>500</v>
      </c>
      <c r="F31" s="441">
        <v>500</v>
      </c>
      <c r="G31" s="441">
        <v>500</v>
      </c>
      <c r="H31" s="441">
        <v>500</v>
      </c>
      <c r="I31" s="441">
        <v>500</v>
      </c>
      <c r="J31" s="441">
        <v>500</v>
      </c>
      <c r="K31" s="441">
        <v>500</v>
      </c>
      <c r="L31" s="441">
        <v>500</v>
      </c>
      <c r="M31" s="441">
        <v>500</v>
      </c>
      <c r="N31" s="441">
        <v>500</v>
      </c>
      <c r="O31" s="441">
        <v>500</v>
      </c>
      <c r="P31" s="441">
        <v>500</v>
      </c>
      <c r="Q31" s="441">
        <v>500</v>
      </c>
      <c r="R31" s="441">
        <v>500</v>
      </c>
      <c r="S31" s="441">
        <v>500</v>
      </c>
      <c r="T31" s="441">
        <v>500</v>
      </c>
      <c r="U31" s="441">
        <v>500</v>
      </c>
      <c r="V31" s="442">
        <v>500</v>
      </c>
      <c r="W31" s="435">
        <v>9000</v>
      </c>
      <c r="X31" s="394">
        <v>2700</v>
      </c>
      <c r="Y31" s="127">
        <v>11700</v>
      </c>
      <c r="Z31" s="382">
        <v>7875</v>
      </c>
      <c r="AA31" s="435">
        <v>19575</v>
      </c>
      <c r="AB31" s="21"/>
      <c r="AC31" s="12"/>
      <c r="AD31" s="12"/>
      <c r="AE31" s="12"/>
      <c r="AF31" s="12"/>
      <c r="AG31" s="12"/>
      <c r="AH31" s="12"/>
      <c r="AI31" s="14"/>
    </row>
    <row r="32" spans="1:35" ht="13.5" customHeight="1" x14ac:dyDescent="0.25">
      <c r="A32" s="16"/>
      <c r="B32" s="433"/>
      <c r="C32" s="454" t="s">
        <v>322</v>
      </c>
      <c r="D32" s="462"/>
      <c r="E32" s="462"/>
      <c r="F32" s="223"/>
      <c r="G32" s="223"/>
      <c r="H32" s="223"/>
      <c r="I32" s="223"/>
      <c r="J32" s="445"/>
      <c r="K32" s="437">
        <v>2100</v>
      </c>
      <c r="L32" s="437">
        <v>1200</v>
      </c>
      <c r="M32" s="437">
        <v>870</v>
      </c>
      <c r="N32" s="437">
        <v>820</v>
      </c>
      <c r="O32" s="437">
        <v>780</v>
      </c>
      <c r="P32" s="437">
        <v>766</v>
      </c>
      <c r="Q32" s="437">
        <v>766</v>
      </c>
      <c r="R32" s="437">
        <v>766</v>
      </c>
      <c r="S32" s="437">
        <v>766</v>
      </c>
      <c r="T32" s="437">
        <v>766</v>
      </c>
      <c r="U32" s="437">
        <v>766</v>
      </c>
      <c r="V32" s="455">
        <v>766</v>
      </c>
      <c r="W32" s="435">
        <v>11132</v>
      </c>
      <c r="X32" s="394"/>
      <c r="Y32" s="127">
        <v>11132</v>
      </c>
      <c r="Z32" s="431"/>
      <c r="AA32" s="435">
        <v>11132</v>
      </c>
      <c r="AB32" s="21"/>
      <c r="AC32" s="12"/>
      <c r="AD32" s="12"/>
      <c r="AE32" s="12"/>
      <c r="AF32" s="12"/>
      <c r="AG32" s="12"/>
      <c r="AH32" s="12"/>
      <c r="AI32" s="14"/>
    </row>
    <row r="33" spans="1:35" ht="13.5" customHeight="1" x14ac:dyDescent="0.25">
      <c r="A33" s="16"/>
      <c r="B33" s="433"/>
      <c r="C33" s="454" t="s">
        <v>323</v>
      </c>
      <c r="D33" s="462"/>
      <c r="E33" s="462"/>
      <c r="F33" s="223"/>
      <c r="G33" s="223"/>
      <c r="H33" s="223"/>
      <c r="I33" s="223"/>
      <c r="J33" s="445"/>
      <c r="K33" s="445"/>
      <c r="L33" s="445"/>
      <c r="M33" s="445"/>
      <c r="N33" s="445"/>
      <c r="O33" s="445">
        <v>540</v>
      </c>
      <c r="P33" s="445">
        <v>540</v>
      </c>
      <c r="Q33" s="445">
        <v>540</v>
      </c>
      <c r="R33" s="445">
        <v>540</v>
      </c>
      <c r="S33" s="445">
        <v>540</v>
      </c>
      <c r="T33" s="445">
        <v>540</v>
      </c>
      <c r="U33" s="445">
        <v>540</v>
      </c>
      <c r="V33" s="464">
        <v>540</v>
      </c>
      <c r="W33" s="429">
        <v>4320</v>
      </c>
      <c r="X33" s="394"/>
      <c r="Y33" s="154">
        <v>4320</v>
      </c>
      <c r="Z33" s="431"/>
      <c r="AA33" s="429">
        <v>4320</v>
      </c>
      <c r="AB33" s="21"/>
      <c r="AC33" s="12"/>
      <c r="AD33" s="12"/>
      <c r="AE33" s="12"/>
      <c r="AF33" s="12"/>
      <c r="AG33" s="12"/>
      <c r="AH33" s="12"/>
      <c r="AI33" s="14"/>
    </row>
    <row r="34" spans="1:35" ht="13.5" customHeight="1" x14ac:dyDescent="0.25">
      <c r="A34" s="16"/>
      <c r="B34" s="453"/>
      <c r="C34" s="440" t="s">
        <v>324</v>
      </c>
      <c r="D34" s="441">
        <v>7766</v>
      </c>
      <c r="E34" s="441">
        <v>9983</v>
      </c>
      <c r="F34" s="441">
        <v>9883</v>
      </c>
      <c r="G34" s="441">
        <v>10770</v>
      </c>
      <c r="H34" s="441">
        <v>12260</v>
      </c>
      <c r="I34" s="441">
        <v>11865</v>
      </c>
      <c r="J34" s="441">
        <v>9389</v>
      </c>
      <c r="K34" s="441">
        <v>10989</v>
      </c>
      <c r="L34" s="441">
        <v>10089</v>
      </c>
      <c r="M34" s="441">
        <v>9759</v>
      </c>
      <c r="N34" s="441">
        <v>10709</v>
      </c>
      <c r="O34" s="441">
        <v>11184</v>
      </c>
      <c r="P34" s="441">
        <v>11170</v>
      </c>
      <c r="Q34" s="441">
        <v>11170</v>
      </c>
      <c r="R34" s="441">
        <v>11170</v>
      </c>
      <c r="S34" s="441">
        <v>11170</v>
      </c>
      <c r="T34" s="441">
        <v>11170</v>
      </c>
      <c r="U34" s="441">
        <v>11170</v>
      </c>
      <c r="V34" s="442">
        <v>11170</v>
      </c>
      <c r="W34" s="443">
        <v>202836</v>
      </c>
      <c r="X34" s="444">
        <v>49477.2</v>
      </c>
      <c r="Y34" s="441">
        <v>252313.2</v>
      </c>
      <c r="Z34" s="442">
        <v>141797.25</v>
      </c>
      <c r="AA34" s="443">
        <v>394110.45</v>
      </c>
      <c r="AB34" s="21"/>
      <c r="AC34" s="12"/>
      <c r="AD34" s="12"/>
      <c r="AE34" s="12"/>
      <c r="AF34" s="12"/>
      <c r="AG34" s="12"/>
      <c r="AH34" s="12"/>
      <c r="AI34" s="14"/>
    </row>
    <row r="35" spans="1:35" ht="15.95" customHeight="1" x14ac:dyDescent="0.25">
      <c r="A35" s="16"/>
      <c r="B35" s="453"/>
      <c r="C35" s="441"/>
      <c r="D35" s="450"/>
      <c r="E35" s="441"/>
      <c r="F35" s="441"/>
      <c r="G35" s="441"/>
      <c r="H35" s="441"/>
      <c r="I35" s="441"/>
      <c r="J35" s="441"/>
      <c r="K35" s="441"/>
      <c r="L35" s="441"/>
      <c r="M35" s="441"/>
      <c r="N35" s="441"/>
      <c r="O35" s="441"/>
      <c r="P35" s="441"/>
      <c r="Q35" s="441"/>
      <c r="R35" s="441"/>
      <c r="S35" s="441"/>
      <c r="T35" s="441"/>
      <c r="U35" s="441"/>
      <c r="V35" s="442"/>
      <c r="W35" s="435"/>
      <c r="X35" s="394"/>
      <c r="Y35" s="127"/>
      <c r="Z35" s="382"/>
      <c r="AA35" s="435"/>
      <c r="AB35" s="21"/>
      <c r="AC35" s="12"/>
      <c r="AD35" s="12"/>
      <c r="AE35" s="12"/>
      <c r="AF35" s="12"/>
      <c r="AG35" s="12"/>
      <c r="AH35" s="12"/>
      <c r="AI35" s="14"/>
    </row>
    <row r="36" spans="1:35" ht="15.75" customHeight="1" x14ac:dyDescent="0.25">
      <c r="A36" s="16"/>
      <c r="B36" s="467"/>
      <c r="C36" s="468" t="s">
        <v>325</v>
      </c>
      <c r="D36" s="469">
        <v>20646.658838599498</v>
      </c>
      <c r="E36" s="469">
        <v>24589.3036809816</v>
      </c>
      <c r="F36" s="469">
        <v>27319.1042944785</v>
      </c>
      <c r="G36" s="469">
        <v>26182.851536952301</v>
      </c>
      <c r="H36" s="469">
        <v>30585.699751861001</v>
      </c>
      <c r="I36" s="469">
        <v>32586.2224245055</v>
      </c>
      <c r="J36" s="469">
        <v>35521.492434663</v>
      </c>
      <c r="K36" s="469">
        <v>42048.483242716698</v>
      </c>
      <c r="L36" s="469">
        <v>44170.305199658302</v>
      </c>
      <c r="M36" s="469">
        <v>44022.681306500301</v>
      </c>
      <c r="N36" s="469">
        <v>46728.935532481999</v>
      </c>
      <c r="O36" s="469">
        <v>49105.304594502202</v>
      </c>
      <c r="P36" s="469">
        <v>47966.959946099698</v>
      </c>
      <c r="Q36" s="469">
        <v>46987.594239616301</v>
      </c>
      <c r="R36" s="469">
        <v>47628.348002459003</v>
      </c>
      <c r="S36" s="469">
        <v>47697.493400413499</v>
      </c>
      <c r="T36" s="469">
        <v>45779.130979740199</v>
      </c>
      <c r="U36" s="469">
        <v>47469.256415542703</v>
      </c>
      <c r="V36" s="470">
        <v>48248.297325581399</v>
      </c>
      <c r="W36" s="471">
        <v>755284.123147354</v>
      </c>
      <c r="X36" s="472">
        <v>249700.00555813999</v>
      </c>
      <c r="Y36" s="469">
        <v>1004984.12870549</v>
      </c>
      <c r="Z36" s="470">
        <v>725780.43287790695</v>
      </c>
      <c r="AA36" s="471">
        <v>1730764.5615834</v>
      </c>
      <c r="AB36" s="21"/>
      <c r="AC36" s="12"/>
      <c r="AD36" s="12"/>
      <c r="AE36" s="12"/>
      <c r="AF36" s="12"/>
      <c r="AG36" s="12"/>
      <c r="AH36" s="12"/>
      <c r="AI36" s="14"/>
    </row>
    <row r="37" spans="1:35" ht="15.95" customHeight="1" x14ac:dyDescent="0.25">
      <c r="A37" s="16"/>
      <c r="B37" s="473"/>
      <c r="C37" s="474"/>
      <c r="D37" s="475"/>
      <c r="E37" s="474"/>
      <c r="F37" s="474"/>
      <c r="G37" s="474"/>
      <c r="H37" s="474"/>
      <c r="I37" s="474"/>
      <c r="J37" s="474"/>
      <c r="K37" s="474"/>
      <c r="L37" s="474"/>
      <c r="M37" s="474"/>
      <c r="N37" s="474"/>
      <c r="O37" s="474"/>
      <c r="P37" s="474"/>
      <c r="Q37" s="474"/>
      <c r="R37" s="474"/>
      <c r="S37" s="474"/>
      <c r="T37" s="474"/>
      <c r="U37" s="474"/>
      <c r="V37" s="476"/>
      <c r="W37" s="477"/>
      <c r="X37" s="478"/>
      <c r="Y37" s="385"/>
      <c r="Z37" s="479"/>
      <c r="AA37" s="480"/>
      <c r="AB37" s="21"/>
      <c r="AC37" s="12"/>
      <c r="AD37" s="12"/>
      <c r="AE37" s="12"/>
      <c r="AF37" s="12"/>
      <c r="AG37" s="12"/>
      <c r="AH37" s="12"/>
      <c r="AI37" s="14"/>
    </row>
    <row r="38" spans="1:35" ht="15.95" customHeight="1" x14ac:dyDescent="0.25">
      <c r="A38" s="16"/>
      <c r="B38" s="279" t="s">
        <v>326</v>
      </c>
      <c r="C38" s="449"/>
      <c r="D38" s="441"/>
      <c r="E38" s="441"/>
      <c r="F38" s="215"/>
      <c r="G38" s="215"/>
      <c r="H38" s="215"/>
      <c r="I38" s="215"/>
      <c r="J38" s="215"/>
      <c r="K38" s="215"/>
      <c r="L38" s="215"/>
      <c r="M38" s="215"/>
      <c r="N38" s="215"/>
      <c r="O38" s="127"/>
      <c r="P38" s="127"/>
      <c r="Q38" s="127"/>
      <c r="R38" s="127"/>
      <c r="S38" s="127"/>
      <c r="T38" s="127"/>
      <c r="U38" s="127"/>
      <c r="V38" s="382"/>
      <c r="W38" s="435"/>
      <c r="X38" s="394"/>
      <c r="Y38" s="127"/>
      <c r="Z38" s="431"/>
      <c r="AA38" s="432"/>
      <c r="AB38" s="21"/>
      <c r="AC38" s="12"/>
      <c r="AD38" s="12"/>
      <c r="AE38" s="12"/>
      <c r="AF38" s="12"/>
      <c r="AG38" s="12"/>
      <c r="AH38" s="12"/>
      <c r="AI38" s="14"/>
    </row>
    <row r="39" spans="1:35" ht="13.5" customHeight="1" x14ac:dyDescent="0.25">
      <c r="A39" s="16"/>
      <c r="B39" s="453"/>
      <c r="C39" s="454" t="s">
        <v>327</v>
      </c>
      <c r="D39" s="127">
        <v>936.8</v>
      </c>
      <c r="E39" s="127">
        <v>1173</v>
      </c>
      <c r="F39" s="127">
        <v>1662.6</v>
      </c>
      <c r="G39" s="127">
        <v>1529</v>
      </c>
      <c r="H39" s="127">
        <v>1571.7</v>
      </c>
      <c r="I39" s="127">
        <v>1493.7</v>
      </c>
      <c r="J39" s="127">
        <v>1850</v>
      </c>
      <c r="K39" s="127">
        <v>2175</v>
      </c>
      <c r="L39" s="127">
        <v>2124</v>
      </c>
      <c r="M39" s="127">
        <v>2026</v>
      </c>
      <c r="N39" s="127">
        <v>1890</v>
      </c>
      <c r="O39" s="127">
        <v>3927</v>
      </c>
      <c r="P39" s="127">
        <v>4340</v>
      </c>
      <c r="Q39" s="127">
        <v>4107</v>
      </c>
      <c r="R39" s="127">
        <v>3923</v>
      </c>
      <c r="S39" s="127">
        <v>3730</v>
      </c>
      <c r="T39" s="127">
        <v>3625</v>
      </c>
      <c r="U39" s="127">
        <v>4209</v>
      </c>
      <c r="V39" s="382">
        <v>4343</v>
      </c>
      <c r="W39" s="481">
        <v>50635.8</v>
      </c>
      <c r="X39" s="394">
        <v>23452.2</v>
      </c>
      <c r="Y39" s="127">
        <v>74088</v>
      </c>
      <c r="Z39" s="382">
        <v>68402.25</v>
      </c>
      <c r="AA39" s="435">
        <v>142490.25</v>
      </c>
      <c r="AB39" s="21"/>
      <c r="AC39" s="12"/>
      <c r="AD39" s="12"/>
      <c r="AE39" s="12"/>
      <c r="AF39" s="12"/>
      <c r="AG39" s="12"/>
      <c r="AH39" s="12"/>
      <c r="AI39" s="14"/>
    </row>
    <row r="40" spans="1:35" ht="13.5" customHeight="1" x14ac:dyDescent="0.25">
      <c r="A40" s="16"/>
      <c r="B40" s="453"/>
      <c r="C40" s="454" t="s">
        <v>328</v>
      </c>
      <c r="D40" s="127">
        <v>2002.41</v>
      </c>
      <c r="E40" s="127">
        <v>1858.2</v>
      </c>
      <c r="F40" s="127">
        <v>1907.1</v>
      </c>
      <c r="G40" s="127">
        <v>1888.76470588235</v>
      </c>
      <c r="H40" s="127">
        <v>1942.46</v>
      </c>
      <c r="I40" s="127">
        <v>2535.46</v>
      </c>
      <c r="J40" s="127">
        <v>2726.25</v>
      </c>
      <c r="K40" s="127">
        <v>2932.5</v>
      </c>
      <c r="L40" s="127">
        <v>3277.5</v>
      </c>
      <c r="M40" s="127">
        <v>3391.0590163934398</v>
      </c>
      <c r="N40" s="127">
        <v>3656.0655737704901</v>
      </c>
      <c r="O40" s="127">
        <v>4665.7425742574196</v>
      </c>
      <c r="P40" s="127">
        <v>5199.4059405940598</v>
      </c>
      <c r="Q40" s="127">
        <v>4960.9306930693101</v>
      </c>
      <c r="R40" s="127">
        <v>4971.7227722772304</v>
      </c>
      <c r="S40" s="127">
        <v>4800.9900990099004</v>
      </c>
      <c r="T40" s="127">
        <v>4629.9504950495102</v>
      </c>
      <c r="U40" s="127">
        <v>5584.2178217821802</v>
      </c>
      <c r="V40" s="382">
        <v>5977</v>
      </c>
      <c r="W40" s="481">
        <v>68907.729692085893</v>
      </c>
      <c r="X40" s="394">
        <v>32275.8</v>
      </c>
      <c r="Y40" s="127">
        <v>101183.529692086</v>
      </c>
      <c r="Z40" s="382">
        <v>94137.75</v>
      </c>
      <c r="AA40" s="435">
        <v>195321.27969208601</v>
      </c>
      <c r="AB40" s="21"/>
      <c r="AC40" s="12"/>
      <c r="AD40" s="12"/>
      <c r="AE40" s="12"/>
      <c r="AF40" s="12"/>
      <c r="AG40" s="12"/>
      <c r="AH40" s="12"/>
      <c r="AI40" s="14"/>
    </row>
    <row r="41" spans="1:35" ht="13.5" customHeight="1" x14ac:dyDescent="0.25">
      <c r="A41" s="16"/>
      <c r="B41" s="453"/>
      <c r="C41" s="454" t="s">
        <v>329</v>
      </c>
      <c r="D41" s="127">
        <v>304.5</v>
      </c>
      <c r="E41" s="127">
        <v>252.7</v>
      </c>
      <c r="F41" s="127">
        <v>396</v>
      </c>
      <c r="G41" s="127">
        <v>-156</v>
      </c>
      <c r="H41" s="127">
        <v>45</v>
      </c>
      <c r="I41" s="127">
        <v>-61.045905707196297</v>
      </c>
      <c r="J41" s="127">
        <v>202</v>
      </c>
      <c r="K41" s="127">
        <v>517.44578411405303</v>
      </c>
      <c r="L41" s="127">
        <v>777.19169410515099</v>
      </c>
      <c r="M41" s="127">
        <v>877.20856729377704</v>
      </c>
      <c r="N41" s="127">
        <v>897.51127819548901</v>
      </c>
      <c r="O41" s="127">
        <v>689.12949152542399</v>
      </c>
      <c r="P41" s="127">
        <v>987.73319838056705</v>
      </c>
      <c r="Q41" s="127">
        <v>880.59359560841699</v>
      </c>
      <c r="R41" s="127">
        <v>781.39606758832599</v>
      </c>
      <c r="S41" s="127">
        <v>1121.8588982123299</v>
      </c>
      <c r="T41" s="127">
        <v>925.82854394403103</v>
      </c>
      <c r="U41" s="127">
        <v>1416.1828182069</v>
      </c>
      <c r="V41" s="382">
        <v>1786.05</v>
      </c>
      <c r="W41" s="481">
        <v>12641.284031467299</v>
      </c>
      <c r="X41" s="394">
        <v>9644.67</v>
      </c>
      <c r="Y41" s="127">
        <v>22285.9540314673</v>
      </c>
      <c r="Z41" s="382">
        <v>28130.287499999999</v>
      </c>
      <c r="AA41" s="435">
        <v>50416.241531467298</v>
      </c>
      <c r="AB41" s="21"/>
      <c r="AC41" s="403"/>
      <c r="AD41" s="12"/>
      <c r="AE41" s="12"/>
      <c r="AF41" s="12"/>
      <c r="AG41" s="12"/>
      <c r="AH41" s="12"/>
      <c r="AI41" s="14"/>
    </row>
    <row r="42" spans="1:35" ht="13.5" customHeight="1" x14ac:dyDescent="0.25">
      <c r="A42" s="16"/>
      <c r="B42" s="453"/>
      <c r="C42" s="454" t="s">
        <v>330</v>
      </c>
      <c r="D42" s="441">
        <v>1863.84</v>
      </c>
      <c r="E42" s="127">
        <v>2178</v>
      </c>
      <c r="F42" s="127">
        <v>2329</v>
      </c>
      <c r="G42" s="127">
        <v>2584</v>
      </c>
      <c r="H42" s="127">
        <v>2514</v>
      </c>
      <c r="I42" s="127">
        <v>1934</v>
      </c>
      <c r="J42" s="446">
        <v>2183</v>
      </c>
      <c r="K42" s="446">
        <v>2600</v>
      </c>
      <c r="L42" s="446">
        <v>2589</v>
      </c>
      <c r="M42" s="446">
        <v>2796</v>
      </c>
      <c r="N42" s="446">
        <v>2703</v>
      </c>
      <c r="O42" s="446">
        <v>2540</v>
      </c>
      <c r="P42" s="446">
        <v>2432</v>
      </c>
      <c r="Q42" s="446">
        <v>2355</v>
      </c>
      <c r="R42" s="446">
        <v>2286</v>
      </c>
      <c r="S42" s="446">
        <v>1724</v>
      </c>
      <c r="T42" s="446">
        <v>1917</v>
      </c>
      <c r="U42" s="446">
        <v>2254</v>
      </c>
      <c r="V42" s="447">
        <v>2727</v>
      </c>
      <c r="W42" s="481">
        <v>44508.84</v>
      </c>
      <c r="X42" s="394">
        <v>14725.8</v>
      </c>
      <c r="Y42" s="127">
        <v>59234.64</v>
      </c>
      <c r="Z42" s="382">
        <v>42950.25</v>
      </c>
      <c r="AA42" s="435">
        <v>102184.89</v>
      </c>
      <c r="AB42" s="21"/>
      <c r="AC42" s="12"/>
      <c r="AD42" s="12"/>
      <c r="AE42" s="12"/>
      <c r="AF42" s="12"/>
      <c r="AG42" s="12"/>
      <c r="AH42" s="12"/>
      <c r="AI42" s="14"/>
    </row>
    <row r="43" spans="1:35" ht="13.5" customHeight="1" x14ac:dyDescent="0.25">
      <c r="A43" s="16"/>
      <c r="B43" s="453"/>
      <c r="C43" s="454" t="s">
        <v>321</v>
      </c>
      <c r="D43" s="127"/>
      <c r="E43" s="446">
        <v>145</v>
      </c>
      <c r="F43" s="446">
        <v>145</v>
      </c>
      <c r="G43" s="446">
        <v>145</v>
      </c>
      <c r="H43" s="446">
        <v>145</v>
      </c>
      <c r="I43" s="446">
        <v>145</v>
      </c>
      <c r="J43" s="446">
        <v>145</v>
      </c>
      <c r="K43" s="446">
        <v>145</v>
      </c>
      <c r="L43" s="446">
        <v>145</v>
      </c>
      <c r="M43" s="446">
        <v>145</v>
      </c>
      <c r="N43" s="446">
        <v>145</v>
      </c>
      <c r="O43" s="446">
        <v>145</v>
      </c>
      <c r="P43" s="446">
        <v>145</v>
      </c>
      <c r="Q43" s="446">
        <v>145</v>
      </c>
      <c r="R43" s="446">
        <v>145</v>
      </c>
      <c r="S43" s="446">
        <v>145</v>
      </c>
      <c r="T43" s="446">
        <v>145</v>
      </c>
      <c r="U43" s="446">
        <v>145</v>
      </c>
      <c r="V43" s="447">
        <v>145</v>
      </c>
      <c r="W43" s="481">
        <v>2610</v>
      </c>
      <c r="X43" s="394">
        <v>783</v>
      </c>
      <c r="Y43" s="127">
        <v>3393</v>
      </c>
      <c r="Z43" s="382">
        <v>2283.75</v>
      </c>
      <c r="AA43" s="435">
        <v>5676.75</v>
      </c>
      <c r="AB43" s="21"/>
      <c r="AC43" s="12"/>
      <c r="AD43" s="12"/>
      <c r="AE43" s="12"/>
      <c r="AF43" s="12"/>
      <c r="AG43" s="12"/>
      <c r="AH43" s="12"/>
      <c r="AI43" s="14"/>
    </row>
    <row r="44" spans="1:35" ht="13.5" customHeight="1" x14ac:dyDescent="0.25">
      <c r="A44" s="16"/>
      <c r="B44" s="453"/>
      <c r="C44" s="454" t="s">
        <v>331</v>
      </c>
      <c r="D44" s="127"/>
      <c r="E44" s="446"/>
      <c r="F44" s="446"/>
      <c r="G44" s="446"/>
      <c r="H44" s="446"/>
      <c r="I44" s="446"/>
      <c r="J44" s="446">
        <v>70</v>
      </c>
      <c r="K44" s="446">
        <v>345</v>
      </c>
      <c r="L44" s="446">
        <v>249</v>
      </c>
      <c r="M44" s="446">
        <v>247</v>
      </c>
      <c r="N44" s="446">
        <v>249</v>
      </c>
      <c r="O44" s="446">
        <v>240</v>
      </c>
      <c r="P44" s="446">
        <v>232</v>
      </c>
      <c r="Q44" s="446">
        <v>217</v>
      </c>
      <c r="R44" s="446">
        <v>206</v>
      </c>
      <c r="S44" s="446">
        <v>196</v>
      </c>
      <c r="T44" s="446">
        <v>163</v>
      </c>
      <c r="U44" s="446"/>
      <c r="V44" s="447"/>
      <c r="W44" s="481">
        <v>2414</v>
      </c>
      <c r="X44" s="482"/>
      <c r="Y44" s="127">
        <v>2414</v>
      </c>
      <c r="Z44" s="431"/>
      <c r="AA44" s="432"/>
      <c r="AB44" s="21"/>
      <c r="AC44" s="12"/>
      <c r="AD44" s="12"/>
      <c r="AE44" s="12"/>
      <c r="AF44" s="12"/>
      <c r="AG44" s="12"/>
      <c r="AH44" s="12"/>
      <c r="AI44" s="14"/>
    </row>
    <row r="45" spans="1:35" ht="13.5" customHeight="1" x14ac:dyDescent="0.25">
      <c r="A45" s="16"/>
      <c r="B45" s="453"/>
      <c r="C45" s="454" t="s">
        <v>323</v>
      </c>
      <c r="D45" s="462"/>
      <c r="E45" s="483"/>
      <c r="F45" s="445"/>
      <c r="G45" s="445"/>
      <c r="H45" s="445"/>
      <c r="I45" s="445"/>
      <c r="J45" s="427"/>
      <c r="K45" s="427"/>
      <c r="L45" s="427"/>
      <c r="M45" s="427"/>
      <c r="N45" s="427"/>
      <c r="O45" s="427">
        <v>22</v>
      </c>
      <c r="P45" s="427">
        <v>82</v>
      </c>
      <c r="Q45" s="427">
        <v>114</v>
      </c>
      <c r="R45" s="427">
        <v>115</v>
      </c>
      <c r="S45" s="427">
        <v>119</v>
      </c>
      <c r="T45" s="427">
        <v>151</v>
      </c>
      <c r="U45" s="427">
        <v>162</v>
      </c>
      <c r="V45" s="428">
        <v>194</v>
      </c>
      <c r="W45" s="484">
        <v>959</v>
      </c>
      <c r="X45" s="485"/>
      <c r="Y45" s="154"/>
      <c r="Z45" s="486"/>
      <c r="AA45" s="432"/>
      <c r="AB45" s="21"/>
      <c r="AC45" s="12"/>
      <c r="AD45" s="12"/>
      <c r="AE45" s="12"/>
      <c r="AF45" s="12"/>
      <c r="AG45" s="12"/>
      <c r="AH45" s="12"/>
      <c r="AI45" s="14"/>
    </row>
    <row r="46" spans="1:35" ht="15.75" customHeight="1" x14ac:dyDescent="0.25">
      <c r="A46" s="168"/>
      <c r="B46" s="487"/>
      <c r="C46" s="468" t="s">
        <v>332</v>
      </c>
      <c r="D46" s="488">
        <v>5107.55</v>
      </c>
      <c r="E46" s="488">
        <v>5606.9</v>
      </c>
      <c r="F46" s="488">
        <v>6439.7</v>
      </c>
      <c r="G46" s="488">
        <v>5990.7647058823504</v>
      </c>
      <c r="H46" s="488">
        <v>6218.16</v>
      </c>
      <c r="I46" s="488">
        <v>6047.1140942927996</v>
      </c>
      <c r="J46" s="488">
        <v>7176.25</v>
      </c>
      <c r="K46" s="488">
        <v>8714.9457841140502</v>
      </c>
      <c r="L46" s="488">
        <v>9161.6916941051495</v>
      </c>
      <c r="M46" s="488">
        <v>9482.2675836872204</v>
      </c>
      <c r="N46" s="488">
        <v>9540.5768519659796</v>
      </c>
      <c r="O46" s="488">
        <v>12228.8720657828</v>
      </c>
      <c r="P46" s="488">
        <v>13418.1391389746</v>
      </c>
      <c r="Q46" s="488">
        <v>12779.5242886777</v>
      </c>
      <c r="R46" s="488">
        <v>12428.1188398656</v>
      </c>
      <c r="S46" s="488">
        <v>11836.8489972222</v>
      </c>
      <c r="T46" s="488">
        <v>11556.7790389935</v>
      </c>
      <c r="U46" s="488">
        <v>13770.4006399891</v>
      </c>
      <c r="V46" s="489">
        <v>15172.05</v>
      </c>
      <c r="W46" s="490">
        <v>182676.653723553</v>
      </c>
      <c r="X46" s="491">
        <v>80881.47</v>
      </c>
      <c r="Y46" s="488">
        <v>262599.12372355303</v>
      </c>
      <c r="Z46" s="489">
        <v>235904.28750000001</v>
      </c>
      <c r="AA46" s="490">
        <v>496089.411223553</v>
      </c>
      <c r="AB46" s="171"/>
      <c r="AC46" s="59"/>
      <c r="AD46" s="59"/>
      <c r="AE46" s="59"/>
      <c r="AF46" s="59"/>
      <c r="AG46" s="59"/>
      <c r="AH46" s="59"/>
      <c r="AI46" s="87"/>
    </row>
  </sheetData>
  <pageMargins left="0.24" right="0.13" top="0.22" bottom="0.2" header="0.3" footer="0.3"/>
  <pageSetup orientation="landscape"/>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0"/>
  <sheetViews>
    <sheetView showGridLines="0" tabSelected="1" workbookViewId="0">
      <selection activeCell="I9" sqref="I9"/>
    </sheetView>
  </sheetViews>
  <sheetFormatPr defaultColWidth="8.85546875" defaultRowHeight="19.5" customHeight="1" x14ac:dyDescent="0.25"/>
  <cols>
    <col min="1" max="1" width="10" style="493" customWidth="1"/>
    <col min="2" max="2" width="86.85546875" style="493" customWidth="1"/>
    <col min="3" max="3" width="9.140625" style="501" customWidth="1"/>
    <col min="4" max="4" width="9.140625" style="493" customWidth="1"/>
    <col min="5" max="5" width="22.42578125" style="493" customWidth="1"/>
    <col min="6" max="6" width="9.140625" style="493" customWidth="1"/>
    <col min="7" max="7" width="8.85546875" style="493" customWidth="1"/>
    <col min="8" max="16384" width="8.85546875" style="493"/>
  </cols>
  <sheetData>
    <row r="1" spans="1:10" ht="17.649999999999999" customHeight="1" x14ac:dyDescent="0.3">
      <c r="A1" s="5"/>
      <c r="B1" s="513" t="s">
        <v>333</v>
      </c>
      <c r="C1" s="494"/>
      <c r="D1" s="495"/>
      <c r="E1" s="495"/>
      <c r="F1" s="495"/>
    </row>
    <row r="2" spans="1:10" ht="13.5" customHeight="1" x14ac:dyDescent="0.25">
      <c r="A2" s="495"/>
      <c r="B2" s="495"/>
      <c r="C2" s="494"/>
      <c r="D2" s="495"/>
      <c r="E2" s="495"/>
      <c r="F2" s="495"/>
    </row>
    <row r="3" spans="1:10" ht="17.649999999999999" customHeight="1" x14ac:dyDescent="0.3">
      <c r="A3" s="6"/>
      <c r="B3" s="495"/>
      <c r="C3" s="496"/>
      <c r="D3" s="495"/>
      <c r="E3" s="495"/>
      <c r="F3" s="495"/>
    </row>
    <row r="4" spans="1:10" ht="17.649999999999999" customHeight="1" x14ac:dyDescent="0.25">
      <c r="A4" s="513" t="s">
        <v>6</v>
      </c>
      <c r="B4" s="513" t="s">
        <v>7</v>
      </c>
      <c r="C4" s="513" t="s">
        <v>8</v>
      </c>
      <c r="D4" s="495"/>
      <c r="E4" s="495"/>
      <c r="F4" s="495"/>
    </row>
    <row r="5" spans="1:10" ht="17.649999999999999" customHeight="1" x14ac:dyDescent="0.25">
      <c r="A5" s="496" t="s">
        <v>9</v>
      </c>
      <c r="B5" s="497" t="s">
        <v>10</v>
      </c>
      <c r="C5" s="498">
        <v>1</v>
      </c>
      <c r="D5" s="495"/>
      <c r="E5" s="495"/>
      <c r="F5" s="495"/>
      <c r="J5" s="514"/>
    </row>
    <row r="6" spans="1:10" ht="17.649999999999999" customHeight="1" x14ac:dyDescent="0.25">
      <c r="A6" s="496" t="s">
        <v>11</v>
      </c>
      <c r="B6" s="492" t="s">
        <v>12</v>
      </c>
      <c r="C6" s="498">
        <v>2</v>
      </c>
      <c r="D6" s="495"/>
      <c r="E6" s="495"/>
      <c r="F6" s="495"/>
    </row>
    <row r="7" spans="1:10" ht="17.649999999999999" customHeight="1" x14ac:dyDescent="0.25">
      <c r="A7" s="496" t="s">
        <v>13</v>
      </c>
      <c r="B7" s="497" t="s">
        <v>14</v>
      </c>
      <c r="C7" s="498">
        <v>3</v>
      </c>
      <c r="D7" s="495"/>
      <c r="E7" s="495"/>
      <c r="F7" s="495"/>
    </row>
    <row r="8" spans="1:10" ht="17.649999999999999" customHeight="1" x14ac:dyDescent="0.25">
      <c r="A8" s="496" t="s">
        <v>15</v>
      </c>
      <c r="B8" s="497" t="s">
        <v>16</v>
      </c>
      <c r="C8" s="498">
        <v>4</v>
      </c>
      <c r="D8" s="495"/>
      <c r="E8" s="495"/>
      <c r="F8" s="495"/>
    </row>
    <row r="9" spans="1:10" ht="17.649999999999999" customHeight="1" x14ac:dyDescent="0.25">
      <c r="A9" s="496" t="s">
        <v>17</v>
      </c>
      <c r="B9" s="497" t="s">
        <v>18</v>
      </c>
      <c r="C9" s="498">
        <v>5</v>
      </c>
      <c r="D9" s="495"/>
      <c r="E9" s="495"/>
      <c r="F9" s="495"/>
    </row>
    <row r="10" spans="1:10" ht="17.649999999999999" customHeight="1" x14ac:dyDescent="0.25">
      <c r="A10" s="496" t="s">
        <v>19</v>
      </c>
      <c r="B10" s="492" t="s">
        <v>20</v>
      </c>
      <c r="C10" s="499">
        <v>6</v>
      </c>
      <c r="D10" s="500"/>
      <c r="E10" s="500"/>
      <c r="F10" s="500"/>
    </row>
    <row r="11" spans="1:10" ht="17.649999999999999" customHeight="1" x14ac:dyDescent="0.25">
      <c r="A11" s="496" t="s">
        <v>21</v>
      </c>
      <c r="B11" s="497" t="s">
        <v>22</v>
      </c>
      <c r="C11" s="498">
        <v>7</v>
      </c>
      <c r="D11" s="495"/>
      <c r="E11" s="495"/>
      <c r="F11" s="495"/>
    </row>
    <row r="12" spans="1:10" ht="17.649999999999999" customHeight="1" x14ac:dyDescent="0.25">
      <c r="A12" s="496" t="s">
        <v>23</v>
      </c>
      <c r="B12" s="497" t="s">
        <v>24</v>
      </c>
      <c r="C12" s="498">
        <v>8</v>
      </c>
      <c r="D12" s="495"/>
      <c r="E12" s="495"/>
      <c r="F12" s="495"/>
    </row>
    <row r="13" spans="1:10" ht="17.649999999999999" customHeight="1" x14ac:dyDescent="0.25">
      <c r="A13" s="496" t="s">
        <v>25</v>
      </c>
      <c r="B13" s="497" t="s">
        <v>26</v>
      </c>
      <c r="C13" s="498">
        <v>9</v>
      </c>
      <c r="D13" s="495"/>
      <c r="E13" s="495"/>
      <c r="F13" s="495"/>
    </row>
    <row r="14" spans="1:10" ht="17.649999999999999" customHeight="1" x14ac:dyDescent="0.25">
      <c r="A14" s="496" t="s">
        <v>27</v>
      </c>
      <c r="B14" s="497" t="s">
        <v>28</v>
      </c>
      <c r="C14" s="498">
        <v>10</v>
      </c>
      <c r="D14" s="495"/>
      <c r="E14" s="495"/>
      <c r="F14" s="495"/>
    </row>
    <row r="15" spans="1:10" ht="17.649999999999999" customHeight="1" x14ac:dyDescent="0.25">
      <c r="A15" s="496" t="s">
        <v>29</v>
      </c>
      <c r="B15" s="497" t="s">
        <v>30</v>
      </c>
      <c r="C15" s="498">
        <v>11</v>
      </c>
      <c r="D15" s="495"/>
      <c r="E15" s="495"/>
      <c r="F15" s="495"/>
    </row>
    <row r="16" spans="1:10" ht="17.649999999999999" customHeight="1" x14ac:dyDescent="0.25">
      <c r="A16" s="496" t="s">
        <v>31</v>
      </c>
      <c r="B16" s="497" t="s">
        <v>32</v>
      </c>
      <c r="C16" s="498">
        <v>12</v>
      </c>
      <c r="D16" s="495"/>
      <c r="E16" s="495"/>
      <c r="F16" s="495"/>
    </row>
    <row r="17" spans="1:6" ht="17.649999999999999" customHeight="1" x14ac:dyDescent="0.25">
      <c r="A17" s="496" t="s">
        <v>33</v>
      </c>
      <c r="B17" s="497" t="s">
        <v>34</v>
      </c>
      <c r="C17" s="498">
        <v>13</v>
      </c>
      <c r="D17" s="495"/>
      <c r="E17" s="495"/>
      <c r="F17" s="495"/>
    </row>
    <row r="18" spans="1:6" ht="17.649999999999999" customHeight="1" x14ac:dyDescent="0.25">
      <c r="A18" s="496" t="s">
        <v>35</v>
      </c>
      <c r="B18" s="497" t="s">
        <v>36</v>
      </c>
      <c r="C18" s="498">
        <v>14</v>
      </c>
      <c r="D18" s="495"/>
      <c r="E18" s="495"/>
      <c r="F18" s="495"/>
    </row>
    <row r="19" spans="1:6" ht="17.649999999999999" customHeight="1" x14ac:dyDescent="0.25">
      <c r="A19" s="496" t="s">
        <v>37</v>
      </c>
      <c r="B19" s="497" t="s">
        <v>38</v>
      </c>
      <c r="C19" s="498">
        <v>15</v>
      </c>
      <c r="D19" s="495"/>
      <c r="E19" s="495"/>
      <c r="F19" s="495"/>
    </row>
    <row r="20" spans="1:6" ht="17.649999999999999" customHeight="1" x14ac:dyDescent="0.25">
      <c r="A20" s="496" t="s">
        <v>39</v>
      </c>
      <c r="B20" s="497" t="s">
        <v>40</v>
      </c>
      <c r="C20" s="498">
        <v>16</v>
      </c>
      <c r="D20" s="495"/>
      <c r="E20" s="495"/>
      <c r="F20" s="495"/>
    </row>
  </sheetData>
  <pageMargins left="0.2" right="0.13" top="0.17" bottom="0.13" header="0.3" footer="0.3"/>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6"/>
  <sheetViews>
    <sheetView showGridLines="0" workbookViewId="0"/>
  </sheetViews>
  <sheetFormatPr defaultColWidth="8.85546875" defaultRowHeight="15" customHeight="1" x14ac:dyDescent="0.25"/>
  <cols>
    <col min="1" max="1" width="7.140625" style="7" customWidth="1"/>
    <col min="2" max="2" width="9.7109375" style="7" customWidth="1"/>
    <col min="3" max="3" width="9.42578125" style="7" customWidth="1"/>
    <col min="4" max="4" width="14.140625" style="7" customWidth="1"/>
    <col min="5" max="5" width="9.28515625" style="7" customWidth="1"/>
    <col min="6" max="6" width="9.140625" style="7" customWidth="1"/>
    <col min="7" max="7" width="12" style="7" customWidth="1"/>
    <col min="8" max="9" width="9.140625" style="7" customWidth="1"/>
    <col min="10" max="10" width="8.85546875" style="7" customWidth="1"/>
    <col min="11" max="16384" width="8.85546875" style="7"/>
  </cols>
  <sheetData>
    <row r="1" spans="1:9" ht="13.5" customHeight="1" x14ac:dyDescent="0.25">
      <c r="A1" s="8"/>
      <c r="B1" s="9"/>
      <c r="C1" s="9"/>
      <c r="D1" s="9"/>
      <c r="E1" s="9"/>
      <c r="F1" s="9"/>
      <c r="G1" s="9"/>
      <c r="H1" s="9"/>
      <c r="I1" s="10"/>
    </row>
    <row r="2" spans="1:9" ht="18.75" customHeight="1" x14ac:dyDescent="0.3">
      <c r="A2" s="11"/>
      <c r="B2" s="12"/>
      <c r="C2" s="12"/>
      <c r="D2" s="13" t="s">
        <v>9</v>
      </c>
      <c r="E2" s="12"/>
      <c r="F2" s="12"/>
      <c r="G2" s="12"/>
      <c r="H2" s="12"/>
      <c r="I2" s="14"/>
    </row>
    <row r="3" spans="1:9" ht="15.75" customHeight="1" x14ac:dyDescent="0.25">
      <c r="A3" s="11"/>
      <c r="B3" s="15"/>
      <c r="C3" s="15"/>
      <c r="D3" s="15"/>
      <c r="E3" s="15"/>
      <c r="F3" s="15"/>
      <c r="G3" s="15"/>
      <c r="H3" s="12"/>
      <c r="I3" s="14"/>
    </row>
    <row r="4" spans="1:9" ht="20.25" customHeight="1" x14ac:dyDescent="0.25">
      <c r="A4" s="16"/>
      <c r="B4" s="17"/>
      <c r="C4" s="18" t="s">
        <v>41</v>
      </c>
      <c r="D4" s="19"/>
      <c r="E4" s="19"/>
      <c r="F4" s="19"/>
      <c r="G4" s="20"/>
      <c r="H4" s="21"/>
      <c r="I4" s="14"/>
    </row>
    <row r="5" spans="1:9" ht="15.75" customHeight="1" x14ac:dyDescent="0.25">
      <c r="A5" s="16"/>
      <c r="B5" s="22"/>
      <c r="C5" s="23" t="s">
        <v>42</v>
      </c>
      <c r="D5" s="23" t="s">
        <v>43</v>
      </c>
      <c r="E5" s="23" t="s">
        <v>43</v>
      </c>
      <c r="F5" s="23" t="s">
        <v>44</v>
      </c>
      <c r="G5" s="24" t="s">
        <v>45</v>
      </c>
      <c r="H5" s="21"/>
      <c r="I5" s="14"/>
    </row>
    <row r="6" spans="1:9" ht="13.5" customHeight="1" x14ac:dyDescent="0.25">
      <c r="A6" s="16"/>
      <c r="B6" s="25" t="s">
        <v>46</v>
      </c>
      <c r="C6" s="26" t="s">
        <v>47</v>
      </c>
      <c r="D6" s="26" t="s">
        <v>48</v>
      </c>
      <c r="E6" s="26" t="s">
        <v>49</v>
      </c>
      <c r="F6" s="26" t="s">
        <v>50</v>
      </c>
      <c r="G6" s="27" t="s">
        <v>51</v>
      </c>
      <c r="H6" s="21"/>
      <c r="I6" s="14"/>
    </row>
    <row r="7" spans="1:9" ht="15.75" customHeight="1" x14ac:dyDescent="0.25">
      <c r="A7" s="16"/>
      <c r="B7" s="28">
        <v>1912</v>
      </c>
      <c r="C7" s="29">
        <v>242</v>
      </c>
      <c r="D7" s="30">
        <v>19.543399999999998</v>
      </c>
      <c r="E7" s="31">
        <v>8.0757851239669401E-2</v>
      </c>
      <c r="F7" s="31">
        <v>0</v>
      </c>
      <c r="G7" s="32">
        <v>242</v>
      </c>
      <c r="H7" s="21"/>
      <c r="I7" s="14"/>
    </row>
    <row r="8" spans="1:9" ht="15.75" customHeight="1" x14ac:dyDescent="0.25">
      <c r="A8" s="16"/>
      <c r="B8" s="28">
        <v>1913</v>
      </c>
      <c r="C8" s="29">
        <v>230.54367341105899</v>
      </c>
      <c r="D8" s="30">
        <v>19.596212239940002</v>
      </c>
      <c r="E8" s="31">
        <v>8.09760836361159E-2</v>
      </c>
      <c r="F8" s="31">
        <v>3.3635891119831902E-2</v>
      </c>
      <c r="G8" s="32">
        <v>230.54367341105899</v>
      </c>
      <c r="H8" s="21"/>
      <c r="I8" s="14"/>
    </row>
    <row r="9" spans="1:9" ht="15.75" customHeight="1" x14ac:dyDescent="0.25">
      <c r="A9" s="16"/>
      <c r="B9" s="28">
        <v>1914</v>
      </c>
      <c r="C9" s="29">
        <v>177.70123523499501</v>
      </c>
      <c r="D9" s="30">
        <v>19.547135875849499</v>
      </c>
      <c r="E9" s="31">
        <v>8.4787127690973102E-2</v>
      </c>
      <c r="F9" s="33">
        <v>-0.14442080239109001</v>
      </c>
      <c r="G9" s="32">
        <v>177.70123523499501</v>
      </c>
      <c r="H9" s="21"/>
      <c r="I9" s="14"/>
    </row>
    <row r="10" spans="1:9" ht="15.75" customHeight="1" x14ac:dyDescent="0.25">
      <c r="A10" s="16"/>
      <c r="B10" s="28">
        <v>1915</v>
      </c>
      <c r="C10" s="29">
        <v>327.38189002486899</v>
      </c>
      <c r="D10" s="30">
        <v>36.012007902735597</v>
      </c>
      <c r="E10" s="31">
        <v>0.20265479784151599</v>
      </c>
      <c r="F10" s="31">
        <v>1.0449711418552901</v>
      </c>
      <c r="G10" s="32">
        <v>327.38189002486899</v>
      </c>
      <c r="H10" s="21"/>
      <c r="I10" s="14"/>
    </row>
    <row r="11" spans="1:9" ht="15.75" hidden="1" customHeight="1" x14ac:dyDescent="0.25">
      <c r="A11" s="16"/>
      <c r="B11" s="28">
        <v>1916</v>
      </c>
      <c r="C11" s="29">
        <v>586.98291319556097</v>
      </c>
      <c r="D11" s="30">
        <v>64.568120451511703</v>
      </c>
      <c r="E11" s="31">
        <v>0.19722569396433901</v>
      </c>
      <c r="F11" s="31">
        <v>0.99018654818560303</v>
      </c>
      <c r="G11" s="32">
        <v>586.98291319556097</v>
      </c>
      <c r="H11" s="21"/>
      <c r="I11" s="14"/>
    </row>
    <row r="12" spans="1:9" ht="15.75" hidden="1" customHeight="1" x14ac:dyDescent="0.25">
      <c r="A12" s="16"/>
      <c r="B12" s="28">
        <v>1917</v>
      </c>
      <c r="C12" s="29">
        <v>763.32678581989001</v>
      </c>
      <c r="D12" s="30">
        <v>83.965946440187906</v>
      </c>
      <c r="E12" s="31">
        <v>0.14304666209630101</v>
      </c>
      <c r="F12" s="31">
        <v>0.44347086297176802</v>
      </c>
      <c r="G12" s="32">
        <v>763.32678581989001</v>
      </c>
      <c r="H12" s="21"/>
      <c r="I12" s="14"/>
    </row>
    <row r="13" spans="1:9" ht="15.75" hidden="1" customHeight="1" x14ac:dyDescent="0.25">
      <c r="A13" s="16"/>
      <c r="B13" s="28">
        <v>1918</v>
      </c>
      <c r="C13" s="29">
        <v>667.77580799506097</v>
      </c>
      <c r="D13" s="30">
        <v>73.455338879456704</v>
      </c>
      <c r="E13" s="31">
        <v>9.62305270088986E-2</v>
      </c>
      <c r="F13" s="31">
        <v>-2.8946500182932398E-2</v>
      </c>
      <c r="G13" s="32">
        <v>667.77580799506097</v>
      </c>
      <c r="H13" s="21"/>
      <c r="I13" s="14"/>
    </row>
    <row r="14" spans="1:9" ht="15.75" hidden="1" customHeight="1" x14ac:dyDescent="0.25">
      <c r="A14" s="16"/>
      <c r="B14" s="28">
        <v>1919</v>
      </c>
      <c r="C14" s="29">
        <v>800</v>
      </c>
      <c r="D14" s="30">
        <v>125.31935352323799</v>
      </c>
      <c r="E14" s="31">
        <v>0.18766680676782699</v>
      </c>
      <c r="F14" s="31">
        <v>0.38567366838494699</v>
      </c>
      <c r="G14" s="32">
        <v>800</v>
      </c>
      <c r="H14" s="21"/>
      <c r="I14" s="14"/>
    </row>
    <row r="15" spans="1:9" ht="15.75" customHeight="1" x14ac:dyDescent="0.25">
      <c r="A15" s="16"/>
      <c r="B15" s="34" t="s">
        <v>52</v>
      </c>
      <c r="C15" s="29">
        <v>150.201780247079</v>
      </c>
      <c r="D15" s="30">
        <v>16.522195827178699</v>
      </c>
      <c r="E15" s="31">
        <v>8.2610979135893603E-2</v>
      </c>
      <c r="F15" s="33">
        <v>-0.16638011962870999</v>
      </c>
      <c r="G15" s="32">
        <v>600.80712098831702</v>
      </c>
      <c r="H15" s="21"/>
      <c r="I15" s="14"/>
    </row>
    <row r="16" spans="1:9" ht="15.75" hidden="1" customHeight="1" x14ac:dyDescent="0.25">
      <c r="A16" s="16"/>
      <c r="B16" s="28">
        <v>1921</v>
      </c>
      <c r="C16" s="29">
        <v>203.15948226081201</v>
      </c>
      <c r="D16" s="30">
        <v>22.3475430486893</v>
      </c>
      <c r="E16" s="31">
        <v>0.14878347654686899</v>
      </c>
      <c r="F16" s="31">
        <v>0.501360536063859</v>
      </c>
      <c r="G16" s="32">
        <v>812.63792904324703</v>
      </c>
      <c r="H16" s="21"/>
      <c r="I16" s="14"/>
    </row>
    <row r="17" spans="1:9" ht="15.75" hidden="1" customHeight="1" x14ac:dyDescent="0.25">
      <c r="A17" s="16"/>
      <c r="B17" s="28">
        <v>1922</v>
      </c>
      <c r="C17" s="29">
        <v>183.68108749723999</v>
      </c>
      <c r="D17" s="30">
        <v>20.204919624696402</v>
      </c>
      <c r="E17" s="31">
        <v>9.9453490429542102E-2</v>
      </c>
      <c r="F17" s="31">
        <v>3.5761306981062098E-3</v>
      </c>
      <c r="G17" s="32">
        <v>734.72434998895903</v>
      </c>
      <c r="H17" s="21"/>
      <c r="I17" s="14"/>
    </row>
    <row r="18" spans="1:9" ht="15.75" hidden="1" customHeight="1" x14ac:dyDescent="0.25">
      <c r="A18" s="16"/>
      <c r="B18" s="28">
        <v>1923</v>
      </c>
      <c r="C18" s="29">
        <v>187.83038978925001</v>
      </c>
      <c r="D18" s="30">
        <v>20.6613428768175</v>
      </c>
      <c r="E18" s="31">
        <v>0.11248486797601299</v>
      </c>
      <c r="F18" s="31">
        <v>0.13507457684885801</v>
      </c>
      <c r="G18" s="32">
        <v>751.321559156999</v>
      </c>
      <c r="H18" s="21"/>
      <c r="I18" s="14"/>
    </row>
    <row r="19" spans="1:9" ht="15.75" hidden="1" customHeight="1" x14ac:dyDescent="0.25">
      <c r="A19" s="16"/>
      <c r="B19" s="28">
        <v>1924</v>
      </c>
      <c r="C19" s="29">
        <v>190.51547788767201</v>
      </c>
      <c r="D19" s="30">
        <v>20.956702567643902</v>
      </c>
      <c r="E19" s="31">
        <v>0.11157248084912</v>
      </c>
      <c r="F19" s="31">
        <v>0.12586776129566801</v>
      </c>
      <c r="G19" s="32">
        <v>762.06191155068598</v>
      </c>
      <c r="H19" s="21"/>
      <c r="I19" s="14"/>
    </row>
    <row r="20" spans="1:9" ht="15.75" customHeight="1" x14ac:dyDescent="0.25">
      <c r="A20" s="16"/>
      <c r="B20" s="28">
        <v>1925</v>
      </c>
      <c r="C20" s="29">
        <v>190.65140794066099</v>
      </c>
      <c r="D20" s="30">
        <v>20.971654873472701</v>
      </c>
      <c r="E20" s="31">
        <v>0.11007848341769701</v>
      </c>
      <c r="F20" s="31">
        <v>0.110791969033128</v>
      </c>
      <c r="G20" s="32">
        <v>762.60563176264498</v>
      </c>
      <c r="H20" s="21"/>
      <c r="I20" s="14"/>
    </row>
    <row r="21" spans="1:9" ht="15.75" hidden="1" customHeight="1" x14ac:dyDescent="0.25">
      <c r="A21" s="16"/>
      <c r="B21" s="28">
        <v>1926</v>
      </c>
      <c r="C21" s="29">
        <v>171.521312299128</v>
      </c>
      <c r="D21" s="30">
        <v>18.867344352903999</v>
      </c>
      <c r="E21" s="31">
        <v>9.8962523050321993E-2</v>
      </c>
      <c r="F21" s="31">
        <v>-1.37817649220522E-3</v>
      </c>
      <c r="G21" s="32">
        <v>686.08524919650995</v>
      </c>
      <c r="H21" s="21"/>
      <c r="I21" s="14"/>
    </row>
    <row r="22" spans="1:9" ht="15.75" hidden="1" customHeight="1" x14ac:dyDescent="0.25">
      <c r="A22" s="16"/>
      <c r="B22" s="28">
        <v>1927</v>
      </c>
      <c r="C22" s="29">
        <v>167.125</v>
      </c>
      <c r="D22" s="30">
        <v>19.947713756406198</v>
      </c>
      <c r="E22" s="31">
        <v>0.116298747304464</v>
      </c>
      <c r="F22" s="31">
        <v>9.0667458456460404E-2</v>
      </c>
      <c r="G22" s="32">
        <v>668.5</v>
      </c>
      <c r="H22" s="21"/>
      <c r="I22" s="14"/>
    </row>
    <row r="23" spans="1:9" ht="15.75" hidden="1" customHeight="1" x14ac:dyDescent="0.25">
      <c r="A23" s="16"/>
      <c r="B23" s="28">
        <v>1928</v>
      </c>
      <c r="C23" s="29">
        <v>180.25</v>
      </c>
      <c r="D23" s="30">
        <v>16.5833041639182</v>
      </c>
      <c r="E23" s="31">
        <v>9.9226950868620406E-2</v>
      </c>
      <c r="F23" s="31">
        <v>0.177760982282233</v>
      </c>
      <c r="G23" s="32">
        <v>721</v>
      </c>
      <c r="H23" s="21"/>
      <c r="I23" s="14"/>
    </row>
    <row r="24" spans="1:9" ht="15.75" customHeight="1" x14ac:dyDescent="0.25">
      <c r="A24" s="16"/>
      <c r="B24" s="34" t="s">
        <v>53</v>
      </c>
      <c r="C24" s="29">
        <v>79.75</v>
      </c>
      <c r="D24" s="30">
        <v>7.29538727101259</v>
      </c>
      <c r="E24" s="31">
        <v>0.101184289473129</v>
      </c>
      <c r="F24" s="31">
        <v>0.20728692470197799</v>
      </c>
      <c r="G24" s="32">
        <v>797.5</v>
      </c>
      <c r="H24" s="21"/>
      <c r="I24" s="14"/>
    </row>
    <row r="25" spans="1:9" ht="15.75" customHeight="1" x14ac:dyDescent="0.25">
      <c r="A25" s="16"/>
      <c r="B25" s="28">
        <v>1930</v>
      </c>
      <c r="C25" s="29">
        <v>75</v>
      </c>
      <c r="D25" s="30">
        <v>7.8528682460270796</v>
      </c>
      <c r="E25" s="31">
        <v>9.8468567348301894E-2</v>
      </c>
      <c r="F25" s="31">
        <v>3.8907438821656197E-2</v>
      </c>
      <c r="G25" s="32">
        <v>750</v>
      </c>
      <c r="H25" s="21"/>
      <c r="I25" s="14"/>
    </row>
    <row r="26" spans="1:9" ht="15.75" hidden="1" customHeight="1" x14ac:dyDescent="0.25">
      <c r="A26" s="16"/>
      <c r="B26" s="28">
        <v>1931</v>
      </c>
      <c r="C26" s="29">
        <v>72.25</v>
      </c>
      <c r="D26" s="30">
        <v>8.4402650000000001</v>
      </c>
      <c r="E26" s="31">
        <v>0.112536866666667</v>
      </c>
      <c r="F26" s="31">
        <v>7.5870199999999999E-2</v>
      </c>
      <c r="G26" s="32">
        <v>722.5</v>
      </c>
      <c r="H26" s="21"/>
      <c r="I26" s="14"/>
    </row>
    <row r="27" spans="1:9" ht="15.75" hidden="1" customHeight="1" x14ac:dyDescent="0.25">
      <c r="A27" s="16"/>
      <c r="B27" s="28">
        <v>1932</v>
      </c>
      <c r="C27" s="29">
        <v>67.6875</v>
      </c>
      <c r="D27" s="30">
        <v>7.9672770444382399</v>
      </c>
      <c r="E27" s="31">
        <v>0.11027373071886799</v>
      </c>
      <c r="F27" s="31">
        <v>4.7124941791532801E-2</v>
      </c>
      <c r="G27" s="32">
        <v>676.875</v>
      </c>
      <c r="H27" s="21"/>
      <c r="I27" s="14"/>
    </row>
    <row r="28" spans="1:9" ht="15.75" hidden="1" customHeight="1" x14ac:dyDescent="0.25">
      <c r="A28" s="16"/>
      <c r="B28" s="28">
        <v>1933</v>
      </c>
      <c r="C28" s="29">
        <v>61.375</v>
      </c>
      <c r="D28" s="30">
        <v>4.5272897532943404</v>
      </c>
      <c r="E28" s="31">
        <v>6.6885167177016994E-2</v>
      </c>
      <c r="F28" s="35">
        <v>-2.6374297273583199E-2</v>
      </c>
      <c r="G28" s="32">
        <v>613.75</v>
      </c>
      <c r="H28" s="21"/>
      <c r="I28" s="14"/>
    </row>
    <row r="29" spans="1:9" ht="15.75" hidden="1" customHeight="1" x14ac:dyDescent="0.25">
      <c r="A29" s="16"/>
      <c r="B29" s="28">
        <v>1934</v>
      </c>
      <c r="C29" s="29">
        <v>59.9375</v>
      </c>
      <c r="D29" s="30">
        <v>4.6086431999962798</v>
      </c>
      <c r="E29" s="31">
        <v>7.5089909572240807E-2</v>
      </c>
      <c r="F29" s="31">
        <v>5.1668320977536097E-2</v>
      </c>
      <c r="G29" s="32">
        <v>599.375</v>
      </c>
      <c r="H29" s="21"/>
      <c r="I29" s="14"/>
    </row>
    <row r="30" spans="1:9" ht="15.75" customHeight="1" x14ac:dyDescent="0.25">
      <c r="A30" s="16"/>
      <c r="B30" s="28">
        <v>1935</v>
      </c>
      <c r="C30" s="29">
        <v>61.125</v>
      </c>
      <c r="D30" s="30">
        <v>5.1275185242320402</v>
      </c>
      <c r="E30" s="31">
        <v>8.5547754314611701E-2</v>
      </c>
      <c r="F30" s="31">
        <v>0.10536005879844899</v>
      </c>
      <c r="G30" s="32">
        <v>611.25</v>
      </c>
      <c r="H30" s="21"/>
      <c r="I30" s="14"/>
    </row>
    <row r="31" spans="1:9" ht="15.75" hidden="1" customHeight="1" x14ac:dyDescent="0.25">
      <c r="A31" s="16"/>
      <c r="B31" s="28">
        <v>1936</v>
      </c>
      <c r="C31" s="29">
        <v>62.25</v>
      </c>
      <c r="D31" s="30">
        <v>6.3955184016309703</v>
      </c>
      <c r="E31" s="31">
        <v>0.10463015789989299</v>
      </c>
      <c r="F31" s="31">
        <v>0.123035065875353</v>
      </c>
      <c r="G31" s="32">
        <v>622.5</v>
      </c>
      <c r="H31" s="21"/>
      <c r="I31" s="14"/>
    </row>
    <row r="32" spans="1:9" ht="15.75" hidden="1" customHeight="1" x14ac:dyDescent="0.25">
      <c r="A32" s="16"/>
      <c r="B32" s="28">
        <v>1937</v>
      </c>
      <c r="C32" s="29">
        <v>61</v>
      </c>
      <c r="D32" s="30">
        <v>6.1456901465912601</v>
      </c>
      <c r="E32" s="31">
        <v>9.8725946129980105E-2</v>
      </c>
      <c r="F32" s="31">
        <v>7.8645624844839501E-2</v>
      </c>
      <c r="G32" s="32">
        <v>610</v>
      </c>
      <c r="H32" s="21"/>
      <c r="I32" s="14"/>
    </row>
    <row r="33" spans="1:9" ht="15.75" hidden="1" customHeight="1" x14ac:dyDescent="0.25">
      <c r="A33" s="16"/>
      <c r="B33" s="28">
        <v>1938</v>
      </c>
      <c r="C33" s="29">
        <v>54.875</v>
      </c>
      <c r="D33" s="30">
        <v>5.0874913424510497</v>
      </c>
      <c r="E33" s="31">
        <v>8.3401497417230297E-2</v>
      </c>
      <c r="F33" s="35">
        <v>-1.7008338648343401E-2</v>
      </c>
      <c r="G33" s="32">
        <v>548.75</v>
      </c>
      <c r="H33" s="21"/>
      <c r="I33" s="14"/>
    </row>
    <row r="34" spans="1:9" ht="15.75" hidden="1" customHeight="1" x14ac:dyDescent="0.25">
      <c r="A34" s="16"/>
      <c r="B34" s="28">
        <v>1939</v>
      </c>
      <c r="C34" s="29">
        <v>55</v>
      </c>
      <c r="D34" s="30">
        <v>5.6078044775366802</v>
      </c>
      <c r="E34" s="31">
        <v>0.102192336720486</v>
      </c>
      <c r="F34" s="31">
        <v>0.104470241048505</v>
      </c>
      <c r="G34" s="32">
        <v>550</v>
      </c>
      <c r="H34" s="21"/>
      <c r="I34" s="14"/>
    </row>
    <row r="35" spans="1:9" ht="15.75" customHeight="1" x14ac:dyDescent="0.25">
      <c r="A35" s="16"/>
      <c r="B35" s="28">
        <v>1940</v>
      </c>
      <c r="C35" s="29">
        <v>54</v>
      </c>
      <c r="D35" s="30">
        <v>5.6280323324292096</v>
      </c>
      <c r="E35" s="31">
        <v>0.102327860589622</v>
      </c>
      <c r="F35" s="31">
        <v>8.4146042407803795E-2</v>
      </c>
      <c r="G35" s="32">
        <v>540</v>
      </c>
      <c r="H35" s="21"/>
      <c r="I35" s="14"/>
    </row>
    <row r="36" spans="1:9" ht="15.75" hidden="1" customHeight="1" x14ac:dyDescent="0.25">
      <c r="A36" s="16"/>
      <c r="B36" s="28">
        <v>1941</v>
      </c>
      <c r="C36" s="29">
        <v>51.625</v>
      </c>
      <c r="D36" s="30">
        <v>5.06417140963649</v>
      </c>
      <c r="E36" s="31">
        <v>9.3780952030305301E-2</v>
      </c>
      <c r="F36" s="31">
        <v>4.9799470548823797E-2</v>
      </c>
      <c r="G36" s="32">
        <v>516.25</v>
      </c>
      <c r="H36" s="21"/>
      <c r="I36" s="14"/>
    </row>
    <row r="37" spans="1:9" ht="15.75" hidden="1" customHeight="1" x14ac:dyDescent="0.25">
      <c r="A37" s="16"/>
      <c r="B37" s="28">
        <v>1942</v>
      </c>
      <c r="C37" s="29">
        <v>42.875</v>
      </c>
      <c r="D37" s="30">
        <v>4.5695074297072802</v>
      </c>
      <c r="E37" s="31">
        <v>8.8513461108131394E-2</v>
      </c>
      <c r="F37" s="31">
        <v>-8.0978064315597495E-2</v>
      </c>
      <c r="G37" s="32">
        <v>428.75</v>
      </c>
      <c r="H37" s="21"/>
      <c r="I37" s="14"/>
    </row>
    <row r="38" spans="1:9" ht="15.75" hidden="1" customHeight="1" x14ac:dyDescent="0.25">
      <c r="A38" s="16"/>
      <c r="B38" s="28">
        <v>1943</v>
      </c>
      <c r="C38" s="29">
        <v>36.8125</v>
      </c>
      <c r="D38" s="30">
        <v>4.3180387099494997</v>
      </c>
      <c r="E38" s="31">
        <v>0.100712273118356</v>
      </c>
      <c r="F38" s="35">
        <v>-4.0687143791265298E-2</v>
      </c>
      <c r="G38" s="32">
        <v>368.125</v>
      </c>
      <c r="H38" s="21"/>
      <c r="I38" s="14"/>
    </row>
    <row r="39" spans="1:9" ht="15.75" hidden="1" customHeight="1" x14ac:dyDescent="0.25">
      <c r="A39" s="16"/>
      <c r="B39" s="28">
        <v>1944</v>
      </c>
      <c r="C39" s="29">
        <v>37.8125</v>
      </c>
      <c r="D39" s="30">
        <v>4.22329753737794</v>
      </c>
      <c r="E39" s="31">
        <v>0.11472455110025</v>
      </c>
      <c r="F39" s="31">
        <v>0.14188923700856901</v>
      </c>
      <c r="G39" s="32">
        <v>378.125</v>
      </c>
      <c r="H39" s="21"/>
      <c r="I39" s="14"/>
    </row>
    <row r="40" spans="1:9" ht="15.75" hidden="1" customHeight="1" x14ac:dyDescent="0.25">
      <c r="A40" s="16"/>
      <c r="B40" s="28">
        <v>1945</v>
      </c>
      <c r="C40" s="29">
        <v>41.8125</v>
      </c>
      <c r="D40" s="30">
        <v>4.6923554077999903</v>
      </c>
      <c r="E40" s="31">
        <v>0.124095349627768</v>
      </c>
      <c r="F40" s="31">
        <v>0.22988047359471001</v>
      </c>
      <c r="G40" s="32">
        <v>418.125</v>
      </c>
      <c r="H40" s="21"/>
      <c r="I40" s="14"/>
    </row>
    <row r="41" spans="1:9" ht="15.75" hidden="1" customHeight="1" x14ac:dyDescent="0.25">
      <c r="A41" s="16"/>
      <c r="B41" s="28">
        <v>1946</v>
      </c>
      <c r="C41" s="29">
        <v>46.9375</v>
      </c>
      <c r="D41" s="30">
        <v>7.17896601322943</v>
      </c>
      <c r="E41" s="31">
        <v>0.171694254427012</v>
      </c>
      <c r="F41" s="31">
        <v>0.29426525592177999</v>
      </c>
      <c r="G41" s="32">
        <v>469.375</v>
      </c>
      <c r="H41" s="21"/>
      <c r="I41" s="14"/>
    </row>
    <row r="42" spans="1:9" ht="15.75" hidden="1" customHeight="1" x14ac:dyDescent="0.25">
      <c r="A42" s="16"/>
      <c r="B42" s="28">
        <v>1947</v>
      </c>
      <c r="C42" s="29">
        <v>47.75</v>
      </c>
      <c r="D42" s="30">
        <v>8.9122485538082508</v>
      </c>
      <c r="E42" s="31">
        <v>0.18987480274425</v>
      </c>
      <c r="F42" s="31">
        <v>0.207185055740256</v>
      </c>
      <c r="G42" s="32">
        <v>477.5</v>
      </c>
      <c r="H42" s="21"/>
      <c r="I42" s="14"/>
    </row>
    <row r="43" spans="1:9" ht="15.75" customHeight="1" x14ac:dyDescent="0.25">
      <c r="A43" s="16"/>
      <c r="B43" s="28">
        <v>1948</v>
      </c>
      <c r="C43" s="29">
        <v>46.5</v>
      </c>
      <c r="D43" s="30">
        <v>9.7447664851835896</v>
      </c>
      <c r="E43" s="31">
        <v>0.20407887927085999</v>
      </c>
      <c r="F43" s="31">
        <v>0.177900868799656</v>
      </c>
      <c r="G43" s="32">
        <v>465</v>
      </c>
      <c r="H43" s="21"/>
      <c r="I43" s="14"/>
    </row>
    <row r="44" spans="1:9" ht="15.75" customHeight="1" x14ac:dyDescent="0.25">
      <c r="A44" s="16"/>
      <c r="B44" s="28">
        <v>1949</v>
      </c>
      <c r="C44" s="29">
        <v>47.96875</v>
      </c>
      <c r="D44" s="30">
        <v>6.32</v>
      </c>
      <c r="E44" s="31">
        <v>0.135913978494624</v>
      </c>
      <c r="F44" s="31">
        <v>0.16750000000000001</v>
      </c>
      <c r="G44" s="32">
        <v>479.6875</v>
      </c>
      <c r="H44" s="21"/>
      <c r="I44" s="14"/>
    </row>
    <row r="45" spans="1:9" ht="8.1" customHeight="1" x14ac:dyDescent="0.25">
      <c r="A45" s="16"/>
      <c r="B45" s="22"/>
      <c r="C45" s="36"/>
      <c r="D45" s="36"/>
      <c r="E45" s="36"/>
      <c r="F45" s="36"/>
      <c r="G45" s="37"/>
      <c r="H45" s="21"/>
      <c r="I45" s="14"/>
    </row>
    <row r="46" spans="1:9" ht="16.5" customHeight="1" x14ac:dyDescent="0.25">
      <c r="A46" s="16"/>
      <c r="B46" s="38"/>
      <c r="C46" s="39"/>
      <c r="D46" s="40" t="s">
        <v>54</v>
      </c>
      <c r="E46" s="41">
        <v>0.20499999999999999</v>
      </c>
      <c r="F46" s="42"/>
      <c r="G46" s="38"/>
      <c r="H46" s="21"/>
      <c r="I46" s="14"/>
    </row>
    <row r="47" spans="1:9" ht="15.75" customHeight="1" x14ac:dyDescent="0.25">
      <c r="A47" s="16"/>
      <c r="B47" s="38"/>
      <c r="C47" s="17"/>
      <c r="D47" s="18" t="s">
        <v>55</v>
      </c>
      <c r="E47" s="43"/>
      <c r="F47" s="44"/>
      <c r="G47" s="38"/>
      <c r="H47" s="21"/>
      <c r="I47" s="14"/>
    </row>
    <row r="48" spans="1:9" ht="15.75" customHeight="1" x14ac:dyDescent="0.25">
      <c r="A48" s="16"/>
      <c r="B48" s="38"/>
      <c r="C48" s="22"/>
      <c r="D48" s="26" t="s">
        <v>56</v>
      </c>
      <c r="E48" s="26" t="s">
        <v>57</v>
      </c>
      <c r="F48" s="27" t="s">
        <v>58</v>
      </c>
      <c r="G48" s="38"/>
      <c r="H48" s="21"/>
      <c r="I48" s="14"/>
    </row>
    <row r="49" spans="1:9" ht="15.75" customHeight="1" x14ac:dyDescent="0.25">
      <c r="A49" s="16"/>
      <c r="B49" s="38"/>
      <c r="C49" s="45" t="s">
        <v>59</v>
      </c>
      <c r="D49" s="30">
        <v>3.0941213788883402</v>
      </c>
      <c r="E49" s="30">
        <v>1.98217975206612</v>
      </c>
      <c r="F49" s="46">
        <v>5.0763011309544597</v>
      </c>
      <c r="G49" s="38"/>
      <c r="H49" s="21"/>
      <c r="I49" s="14"/>
    </row>
    <row r="50" spans="1:9" ht="16.5" customHeight="1" x14ac:dyDescent="0.25">
      <c r="A50" s="16"/>
      <c r="B50" s="38"/>
      <c r="C50" s="47" t="s">
        <v>60</v>
      </c>
      <c r="D50" s="48">
        <v>37.89</v>
      </c>
      <c r="E50" s="48">
        <v>112.6</v>
      </c>
      <c r="F50" s="49">
        <v>150.49</v>
      </c>
      <c r="G50" s="38"/>
      <c r="H50" s="21"/>
      <c r="I50" s="50"/>
    </row>
    <row r="51" spans="1:9" ht="15.75" customHeight="1" x14ac:dyDescent="0.25">
      <c r="A51" s="16"/>
      <c r="B51" s="38"/>
      <c r="C51" s="17"/>
      <c r="D51" s="51" t="s">
        <v>61</v>
      </c>
      <c r="E51" s="19"/>
      <c r="F51" s="20"/>
      <c r="G51" s="38"/>
      <c r="H51" s="21"/>
      <c r="I51" s="14"/>
    </row>
    <row r="52" spans="1:9" ht="16.5" customHeight="1" x14ac:dyDescent="0.25">
      <c r="A52" s="16"/>
      <c r="B52" s="52"/>
      <c r="C52" s="53"/>
      <c r="D52" s="54" t="s">
        <v>62</v>
      </c>
      <c r="E52" s="55">
        <v>0.119391084750643</v>
      </c>
      <c r="F52" s="56"/>
      <c r="G52" s="52"/>
      <c r="H52" s="21"/>
      <c r="I52" s="14"/>
    </row>
    <row r="53" spans="1:9" ht="14.1" customHeight="1" x14ac:dyDescent="0.25">
      <c r="A53" s="11"/>
      <c r="B53" s="57"/>
      <c r="C53" s="57"/>
      <c r="D53" s="57"/>
      <c r="E53" s="57"/>
      <c r="F53" s="57"/>
      <c r="G53" s="57"/>
      <c r="H53" s="12"/>
      <c r="I53" s="14"/>
    </row>
    <row r="54" spans="1:9" ht="13.5" customHeight="1" x14ac:dyDescent="0.25">
      <c r="A54" s="11"/>
      <c r="B54" s="12"/>
      <c r="C54" s="12"/>
      <c r="D54" s="12"/>
      <c r="E54" s="12"/>
      <c r="F54" s="12"/>
      <c r="G54" s="12"/>
      <c r="H54" s="12"/>
      <c r="I54" s="14"/>
    </row>
    <row r="55" spans="1:9" ht="13.5" customHeight="1" x14ac:dyDescent="0.25">
      <c r="A55" s="11"/>
      <c r="B55" s="12"/>
      <c r="C55" s="12"/>
      <c r="D55" s="12"/>
      <c r="E55" s="12"/>
      <c r="F55" s="12"/>
      <c r="G55" s="12"/>
      <c r="H55" s="12"/>
      <c r="I55" s="14"/>
    </row>
    <row r="56" spans="1:9" ht="13.5" customHeight="1" x14ac:dyDescent="0.25">
      <c r="A56" s="58"/>
      <c r="B56" s="59"/>
      <c r="C56" s="59"/>
      <c r="D56" s="59"/>
      <c r="E56" s="59"/>
      <c r="F56" s="59"/>
      <c r="G56" s="59"/>
      <c r="H56" s="59"/>
      <c r="I56" s="60"/>
    </row>
  </sheetData>
  <pageMargins left="0.63" right="0.7" top="0.75" bottom="0.75" header="0.3" footer="0.3"/>
  <pageSetup scale="125"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4"/>
  <sheetViews>
    <sheetView showGridLines="0" workbookViewId="0">
      <selection activeCell="N27" sqref="N27"/>
    </sheetView>
  </sheetViews>
  <sheetFormatPr defaultColWidth="8.85546875" defaultRowHeight="20.100000000000001" customHeight="1" x14ac:dyDescent="0.25"/>
  <cols>
    <col min="1" max="1" width="7.28515625" style="61" customWidth="1"/>
    <col min="2" max="2" width="31.85546875" style="61" customWidth="1"/>
    <col min="3" max="3" width="14.7109375" style="61" customWidth="1"/>
    <col min="4" max="4" width="10" style="61" customWidth="1"/>
    <col min="5" max="5" width="9.140625" style="61" customWidth="1"/>
    <col min="6" max="6" width="8.85546875" style="61" customWidth="1"/>
    <col min="7" max="16384" width="8.85546875" style="61"/>
  </cols>
  <sheetData>
    <row r="1" spans="1:5" ht="18.75" customHeight="1" x14ac:dyDescent="0.3">
      <c r="A1" s="8"/>
      <c r="B1" s="62" t="s">
        <v>11</v>
      </c>
      <c r="C1" s="9"/>
      <c r="D1" s="9"/>
      <c r="E1" s="10"/>
    </row>
    <row r="2" spans="1:5" ht="15.75" customHeight="1" x14ac:dyDescent="0.25">
      <c r="A2" s="11"/>
      <c r="B2" s="15"/>
      <c r="C2" s="15"/>
      <c r="D2" s="15"/>
      <c r="E2" s="14"/>
    </row>
    <row r="3" spans="1:5" ht="20.25" customHeight="1" x14ac:dyDescent="0.3">
      <c r="A3" s="16"/>
      <c r="B3" s="63" t="s">
        <v>63</v>
      </c>
      <c r="C3" s="64"/>
      <c r="D3" s="65"/>
      <c r="E3" s="66"/>
    </row>
    <row r="4" spans="1:5" ht="15.75" customHeight="1" x14ac:dyDescent="0.25">
      <c r="A4" s="16"/>
      <c r="B4" s="67" t="s">
        <v>64</v>
      </c>
      <c r="C4" s="68" t="s">
        <v>65</v>
      </c>
      <c r="D4" s="69" t="s">
        <v>66</v>
      </c>
      <c r="E4" s="66"/>
    </row>
    <row r="5" spans="1:5" ht="15.75" customHeight="1" x14ac:dyDescent="0.25">
      <c r="A5" s="16"/>
      <c r="B5" s="45" t="s">
        <v>67</v>
      </c>
      <c r="C5" s="70">
        <v>47</v>
      </c>
      <c r="D5" s="71">
        <v>1</v>
      </c>
      <c r="E5" s="66"/>
    </row>
    <row r="6" spans="1:5" ht="15.75" customHeight="1" x14ac:dyDescent="0.25">
      <c r="A6" s="16"/>
      <c r="B6" s="45" t="s">
        <v>68</v>
      </c>
      <c r="C6" s="70">
        <v>-10.57</v>
      </c>
      <c r="D6" s="72">
        <v>-0.224893617021277</v>
      </c>
      <c r="E6" s="66"/>
    </row>
    <row r="7" spans="1:5" ht="15.75" customHeight="1" x14ac:dyDescent="0.25">
      <c r="A7" s="16"/>
      <c r="B7" s="45" t="s">
        <v>69</v>
      </c>
      <c r="C7" s="73">
        <v>-8</v>
      </c>
      <c r="D7" s="74">
        <v>-0.170212765957447</v>
      </c>
      <c r="E7" s="66"/>
    </row>
    <row r="8" spans="1:5" ht="15.75" customHeight="1" x14ac:dyDescent="0.25">
      <c r="A8" s="16"/>
      <c r="B8" s="45" t="s">
        <v>70</v>
      </c>
      <c r="C8" s="70">
        <v>28.43</v>
      </c>
      <c r="D8" s="72">
        <v>0.60489361702127697</v>
      </c>
      <c r="E8" s="66"/>
    </row>
    <row r="9" spans="1:5" ht="15.75" customHeight="1" x14ac:dyDescent="0.25">
      <c r="A9" s="16"/>
      <c r="B9" s="45" t="s">
        <v>71</v>
      </c>
      <c r="C9" s="70">
        <v>-8</v>
      </c>
      <c r="D9" s="72">
        <v>-0.170212765957447</v>
      </c>
      <c r="E9" s="66"/>
    </row>
    <row r="10" spans="1:5" ht="15.75" customHeight="1" x14ac:dyDescent="0.25">
      <c r="A10" s="16"/>
      <c r="B10" s="45" t="s">
        <v>72</v>
      </c>
      <c r="C10" s="70">
        <v>-10.1</v>
      </c>
      <c r="D10" s="72">
        <v>-0.21489361702127699</v>
      </c>
      <c r="E10" s="66"/>
    </row>
    <row r="11" spans="1:5" ht="15.75" customHeight="1" x14ac:dyDescent="0.25">
      <c r="A11" s="16"/>
      <c r="B11" s="45" t="s">
        <v>73</v>
      </c>
      <c r="C11" s="73">
        <v>-2.5</v>
      </c>
      <c r="D11" s="74">
        <v>-5.31914893617021E-2</v>
      </c>
      <c r="E11" s="66"/>
    </row>
    <row r="12" spans="1:5" ht="15.75" customHeight="1" x14ac:dyDescent="0.25">
      <c r="A12" s="16"/>
      <c r="B12" s="45" t="s">
        <v>74</v>
      </c>
      <c r="C12" s="70">
        <v>7.83</v>
      </c>
      <c r="D12" s="72">
        <v>0.166595744680851</v>
      </c>
      <c r="E12" s="66"/>
    </row>
    <row r="13" spans="1:5" ht="15.75" customHeight="1" x14ac:dyDescent="0.25">
      <c r="A13" s="16"/>
      <c r="B13" s="45" t="s">
        <v>75</v>
      </c>
      <c r="C13" s="73">
        <v>-3.9933000000000001</v>
      </c>
      <c r="D13" s="74">
        <v>-8.4963829787234005E-2</v>
      </c>
      <c r="E13" s="66"/>
    </row>
    <row r="14" spans="1:5" ht="16.5" customHeight="1" x14ac:dyDescent="0.25">
      <c r="A14" s="16"/>
      <c r="B14" s="47" t="s">
        <v>76</v>
      </c>
      <c r="C14" s="75">
        <v>3.8367</v>
      </c>
      <c r="D14" s="76">
        <v>8.1631914893617E-2</v>
      </c>
      <c r="E14" s="66"/>
    </row>
    <row r="15" spans="1:5" ht="15.75" customHeight="1" x14ac:dyDescent="0.25">
      <c r="A15" s="16"/>
      <c r="B15" s="77" t="s">
        <v>77</v>
      </c>
      <c r="C15" s="78">
        <v>87.3</v>
      </c>
      <c r="D15" s="79"/>
      <c r="E15" s="66"/>
    </row>
    <row r="16" spans="1:5" ht="15.75" customHeight="1" x14ac:dyDescent="0.25">
      <c r="A16" s="16"/>
      <c r="B16" s="45" t="s">
        <v>78</v>
      </c>
      <c r="C16" s="80">
        <v>4.3650000000000002</v>
      </c>
      <c r="D16" s="81"/>
      <c r="E16" s="66"/>
    </row>
    <row r="17" spans="1:5" ht="15.75" customHeight="1" x14ac:dyDescent="0.25">
      <c r="A17" s="16"/>
      <c r="B17" s="45" t="s">
        <v>79</v>
      </c>
      <c r="C17" s="82">
        <v>341.6</v>
      </c>
      <c r="D17" s="81"/>
      <c r="E17" s="66"/>
    </row>
    <row r="18" spans="1:5" ht="16.5" customHeight="1" x14ac:dyDescent="0.25">
      <c r="A18" s="16"/>
      <c r="B18" s="47" t="s">
        <v>80</v>
      </c>
      <c r="C18" s="83">
        <v>7.8258877434135204E-2</v>
      </c>
      <c r="D18" s="84"/>
      <c r="E18" s="66"/>
    </row>
    <row r="19" spans="1:5" ht="14.1" customHeight="1" x14ac:dyDescent="0.25">
      <c r="A19" s="11"/>
      <c r="B19" s="57"/>
      <c r="C19" s="57"/>
      <c r="D19" s="57"/>
      <c r="E19" s="14"/>
    </row>
    <row r="20" spans="1:5" ht="13.5" customHeight="1" x14ac:dyDescent="0.25">
      <c r="A20" s="11"/>
      <c r="B20" s="12"/>
      <c r="C20" s="12"/>
      <c r="D20" s="12"/>
      <c r="E20" s="14"/>
    </row>
    <row r="21" spans="1:5" ht="13.5" customHeight="1" x14ac:dyDescent="0.25">
      <c r="A21" s="11"/>
      <c r="B21" s="12"/>
      <c r="C21" s="12"/>
      <c r="D21" s="12"/>
      <c r="E21" s="14"/>
    </row>
    <row r="22" spans="1:5" ht="20.100000000000001" customHeight="1" x14ac:dyDescent="0.25">
      <c r="A22" s="85"/>
      <c r="B22" s="12"/>
      <c r="C22" s="12"/>
      <c r="D22" s="12"/>
      <c r="E22" s="14"/>
    </row>
    <row r="23" spans="1:5" ht="13.5" customHeight="1" x14ac:dyDescent="0.25">
      <c r="A23" s="11"/>
      <c r="B23" s="12"/>
      <c r="C23" s="12"/>
      <c r="D23" s="12"/>
      <c r="E23" s="14"/>
    </row>
    <row r="24" spans="1:5" ht="18.75" customHeight="1" x14ac:dyDescent="0.3">
      <c r="A24" s="58"/>
      <c r="B24" s="86"/>
      <c r="C24" s="59"/>
      <c r="D24" s="59"/>
      <c r="E24" s="87"/>
    </row>
  </sheetData>
  <pageMargins left="0.7" right="0.7" top="0.75" bottom="0.75" header="0.3" footer="0.3"/>
  <pageSetup scale="130"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0"/>
  <sheetViews>
    <sheetView showGridLines="0" workbookViewId="0"/>
  </sheetViews>
  <sheetFormatPr defaultColWidth="8.85546875" defaultRowHeight="15" customHeight="1" x14ac:dyDescent="0.25"/>
  <cols>
    <col min="1" max="1" width="4.7109375" style="88" customWidth="1"/>
    <col min="2" max="2" width="6.42578125" style="88" customWidth="1"/>
    <col min="3" max="3" width="5.7109375" style="88" customWidth="1"/>
    <col min="4" max="4" width="7" style="88" customWidth="1"/>
    <col min="5" max="5" width="6.85546875" style="88" customWidth="1"/>
    <col min="6" max="6" width="6.28515625" style="88" customWidth="1"/>
    <col min="7" max="7" width="8.42578125" style="88" customWidth="1"/>
    <col min="8" max="8" width="6.42578125" style="88" customWidth="1"/>
    <col min="9" max="9" width="5.28515625" style="88" customWidth="1"/>
    <col min="10" max="10" width="6" style="88" customWidth="1"/>
    <col min="11" max="11" width="8.7109375" style="88" customWidth="1"/>
    <col min="12" max="12" width="7" style="88" customWidth="1"/>
    <col min="13" max="15" width="9.140625" style="88" customWidth="1"/>
    <col min="16" max="16" width="16.7109375" style="88" customWidth="1"/>
    <col min="17" max="17" width="9.140625" style="88" customWidth="1"/>
    <col min="18" max="18" width="8.85546875" style="88" customWidth="1"/>
    <col min="19" max="16384" width="8.85546875" style="88"/>
  </cols>
  <sheetData>
    <row r="1" spans="1:17" ht="13.5" customHeight="1" x14ac:dyDescent="0.25">
      <c r="A1" s="8"/>
      <c r="B1" s="9"/>
      <c r="C1" s="9"/>
      <c r="D1" s="9"/>
      <c r="E1" s="9"/>
      <c r="F1" s="9"/>
      <c r="G1" s="9"/>
      <c r="H1" s="9"/>
      <c r="I1" s="9"/>
      <c r="J1" s="9"/>
      <c r="K1" s="9"/>
      <c r="L1" s="9"/>
      <c r="M1" s="9"/>
      <c r="N1" s="9"/>
      <c r="O1" s="9"/>
      <c r="P1" s="9"/>
      <c r="Q1" s="10"/>
    </row>
    <row r="2" spans="1:17" ht="18.75" customHeight="1" x14ac:dyDescent="0.3">
      <c r="A2" s="11"/>
      <c r="B2" s="12"/>
      <c r="C2" s="12"/>
      <c r="D2" s="12"/>
      <c r="E2" s="12"/>
      <c r="F2" s="12"/>
      <c r="G2" s="89" t="s">
        <v>13</v>
      </c>
      <c r="H2" s="12"/>
      <c r="I2" s="12"/>
      <c r="J2" s="12"/>
      <c r="K2" s="12"/>
      <c r="L2" s="12"/>
      <c r="M2" s="12"/>
      <c r="N2" s="12"/>
      <c r="O2" s="12"/>
      <c r="P2" s="12"/>
      <c r="Q2" s="14"/>
    </row>
    <row r="3" spans="1:17" ht="15.75" customHeight="1" x14ac:dyDescent="0.25">
      <c r="A3" s="11"/>
      <c r="B3" s="15"/>
      <c r="C3" s="15"/>
      <c r="D3" s="15"/>
      <c r="E3" s="15"/>
      <c r="F3" s="15"/>
      <c r="G3" s="15"/>
      <c r="H3" s="15"/>
      <c r="I3" s="15"/>
      <c r="J3" s="15"/>
      <c r="K3" s="15"/>
      <c r="L3" s="15"/>
      <c r="M3" s="12"/>
      <c r="N3" s="12"/>
      <c r="O3" s="12"/>
      <c r="P3" s="12"/>
      <c r="Q3" s="14"/>
    </row>
    <row r="4" spans="1:17" ht="24" customHeight="1" x14ac:dyDescent="0.35">
      <c r="A4" s="16"/>
      <c r="B4" s="90" t="s">
        <v>81</v>
      </c>
      <c r="C4" s="91"/>
      <c r="D4" s="91"/>
      <c r="E4" s="91"/>
      <c r="F4" s="91"/>
      <c r="G4" s="91"/>
      <c r="H4" s="91"/>
      <c r="I4" s="91"/>
      <c r="J4" s="91"/>
      <c r="K4" s="91"/>
      <c r="L4" s="92"/>
      <c r="M4" s="21"/>
      <c r="N4" s="12"/>
      <c r="O4" s="12"/>
      <c r="P4" s="12"/>
      <c r="Q4" s="14"/>
    </row>
    <row r="5" spans="1:17" ht="14.1" customHeight="1" x14ac:dyDescent="0.25">
      <c r="A5" s="16"/>
      <c r="B5" s="93"/>
      <c r="C5" s="94"/>
      <c r="D5" s="95" t="s">
        <v>82</v>
      </c>
      <c r="E5" s="94"/>
      <c r="F5" s="94"/>
      <c r="G5" s="94"/>
      <c r="H5" s="94"/>
      <c r="I5" s="94"/>
      <c r="J5" s="94"/>
      <c r="K5" s="94"/>
      <c r="L5" s="96"/>
      <c r="M5" s="21"/>
      <c r="N5" s="12"/>
      <c r="O5" s="12"/>
      <c r="P5" s="12"/>
      <c r="Q5" s="14"/>
    </row>
    <row r="6" spans="1:17" ht="12.75" customHeight="1" x14ac:dyDescent="0.25">
      <c r="A6" s="16"/>
      <c r="B6" s="97"/>
      <c r="C6" s="98" t="s">
        <v>83</v>
      </c>
      <c r="D6" s="98" t="s">
        <v>84</v>
      </c>
      <c r="E6" s="99"/>
      <c r="F6" s="99"/>
      <c r="G6" s="98" t="s">
        <v>85</v>
      </c>
      <c r="H6" s="98" t="s">
        <v>86</v>
      </c>
      <c r="I6" s="100"/>
      <c r="J6" s="100"/>
      <c r="K6" s="98" t="s">
        <v>87</v>
      </c>
      <c r="L6" s="101" t="s">
        <v>88</v>
      </c>
      <c r="M6" s="102"/>
      <c r="N6" s="103"/>
      <c r="O6" s="12"/>
      <c r="P6" s="12"/>
      <c r="Q6" s="14"/>
    </row>
    <row r="7" spans="1:17" ht="11.25" customHeight="1" x14ac:dyDescent="0.25">
      <c r="A7" s="16"/>
      <c r="B7" s="97"/>
      <c r="C7" s="104" t="s">
        <v>89</v>
      </c>
      <c r="D7" s="104" t="s">
        <v>90</v>
      </c>
      <c r="E7" s="104" t="s">
        <v>91</v>
      </c>
      <c r="F7" s="104" t="s">
        <v>92</v>
      </c>
      <c r="G7" s="104" t="s">
        <v>93</v>
      </c>
      <c r="H7" s="104" t="s">
        <v>94</v>
      </c>
      <c r="I7" s="104" t="s">
        <v>95</v>
      </c>
      <c r="J7" s="104" t="s">
        <v>96</v>
      </c>
      <c r="K7" s="104" t="s">
        <v>97</v>
      </c>
      <c r="L7" s="105" t="s">
        <v>98</v>
      </c>
      <c r="M7" s="106"/>
      <c r="N7" s="107"/>
      <c r="O7" s="12"/>
      <c r="P7" s="12"/>
      <c r="Q7" s="14"/>
    </row>
    <row r="8" spans="1:17" ht="13.5" customHeight="1" x14ac:dyDescent="0.25">
      <c r="A8" s="16"/>
      <c r="B8" s="108" t="s">
        <v>99</v>
      </c>
      <c r="C8" s="109">
        <v>14</v>
      </c>
      <c r="D8" s="110">
        <v>952.55020265529595</v>
      </c>
      <c r="E8" s="110">
        <v>54.519004427407097</v>
      </c>
      <c r="F8" s="110">
        <v>176.46404999999999</v>
      </c>
      <c r="G8" s="110">
        <v>156.31112999999999</v>
      </c>
      <c r="H8" s="110">
        <v>674.294027082703</v>
      </c>
      <c r="I8" s="111">
        <v>0.185</v>
      </c>
      <c r="J8" s="111">
        <v>0.223</v>
      </c>
      <c r="K8" s="110">
        <v>411.5</v>
      </c>
      <c r="L8" s="112">
        <v>1709</v>
      </c>
      <c r="M8" s="21"/>
      <c r="N8" s="12"/>
      <c r="O8" s="12"/>
      <c r="P8" s="12"/>
      <c r="Q8" s="14"/>
    </row>
    <row r="9" spans="1:17" ht="13.5" customHeight="1" x14ac:dyDescent="0.25">
      <c r="A9" s="16"/>
      <c r="B9" s="113" t="s">
        <v>100</v>
      </c>
      <c r="C9" s="114">
        <v>26</v>
      </c>
      <c r="D9" s="115">
        <v>9193.3084568803806</v>
      </c>
      <c r="E9" s="115">
        <v>1225.6956743077801</v>
      </c>
      <c r="F9" s="115">
        <v>3471.9651944509701</v>
      </c>
      <c r="G9" s="115">
        <v>637.00374999999997</v>
      </c>
      <c r="H9" s="115">
        <v>6310.0351867371901</v>
      </c>
      <c r="I9" s="116">
        <v>0.13200000000000001</v>
      </c>
      <c r="J9" s="116">
        <v>0.157</v>
      </c>
      <c r="K9" s="115">
        <v>1709</v>
      </c>
      <c r="L9" s="117">
        <v>9060.48</v>
      </c>
      <c r="M9" s="118"/>
      <c r="N9" s="119"/>
      <c r="O9" s="12"/>
      <c r="P9" s="120"/>
      <c r="Q9" s="14"/>
    </row>
    <row r="10" spans="1:17" ht="13.5" customHeight="1" x14ac:dyDescent="0.25">
      <c r="A10" s="16"/>
      <c r="B10" s="108" t="s">
        <v>101</v>
      </c>
      <c r="C10" s="109">
        <v>40</v>
      </c>
      <c r="D10" s="110">
        <v>10145.858659535699</v>
      </c>
      <c r="E10" s="110">
        <v>1280.2146787351801</v>
      </c>
      <c r="F10" s="110">
        <v>3648.4292444509701</v>
      </c>
      <c r="G10" s="110">
        <v>793.31488000000002</v>
      </c>
      <c r="H10" s="110">
        <v>6984.3292138198904</v>
      </c>
      <c r="I10" s="111">
        <v>0.159</v>
      </c>
      <c r="J10" s="111">
        <v>0.191</v>
      </c>
      <c r="K10" s="110">
        <v>411.5</v>
      </c>
      <c r="L10" s="112">
        <v>9060.48</v>
      </c>
      <c r="M10" s="21"/>
      <c r="N10" s="12"/>
      <c r="O10" s="12"/>
      <c r="P10" s="121"/>
      <c r="Q10" s="122"/>
    </row>
    <row r="11" spans="1:17" ht="15.75" customHeight="1" x14ac:dyDescent="0.25">
      <c r="A11" s="16"/>
      <c r="B11" s="123" t="s">
        <v>102</v>
      </c>
      <c r="C11" s="15"/>
      <c r="D11" s="15"/>
      <c r="E11" s="15"/>
      <c r="F11" s="15"/>
      <c r="G11" s="15"/>
      <c r="H11" s="15"/>
      <c r="I11" s="15"/>
      <c r="J11" s="15"/>
      <c r="K11" s="15"/>
      <c r="L11" s="124"/>
      <c r="M11" s="21"/>
      <c r="N11" s="12"/>
      <c r="O11" s="12"/>
      <c r="P11" s="12"/>
      <c r="Q11" s="14"/>
    </row>
    <row r="12" spans="1:17" ht="14.1" customHeight="1" x14ac:dyDescent="0.25">
      <c r="A12" s="11"/>
      <c r="B12" s="57"/>
      <c r="C12" s="57"/>
      <c r="D12" s="57"/>
      <c r="E12" s="57"/>
      <c r="F12" s="57"/>
      <c r="G12" s="57"/>
      <c r="H12" s="57"/>
      <c r="I12" s="57"/>
      <c r="J12" s="57"/>
      <c r="K12" s="57"/>
      <c r="L12" s="57"/>
      <c r="M12" s="12"/>
      <c r="N12" s="12"/>
      <c r="O12" s="12"/>
      <c r="P12" s="12"/>
      <c r="Q12" s="14"/>
    </row>
    <row r="13" spans="1:17" ht="13.5" customHeight="1" x14ac:dyDescent="0.25">
      <c r="A13" s="11"/>
      <c r="B13" s="12"/>
      <c r="C13" s="12"/>
      <c r="D13" s="12"/>
      <c r="E13" s="12"/>
      <c r="F13" s="12"/>
      <c r="G13" s="12"/>
      <c r="H13" s="12"/>
      <c r="I13" s="12"/>
      <c r="J13" s="12"/>
      <c r="K13" s="12"/>
      <c r="L13" s="12"/>
      <c r="M13" s="12"/>
      <c r="N13" s="12"/>
      <c r="O13" s="12"/>
      <c r="P13" s="12"/>
      <c r="Q13" s="14"/>
    </row>
    <row r="14" spans="1:17" ht="13.5" customHeight="1" x14ac:dyDescent="0.25">
      <c r="A14" s="11"/>
      <c r="B14" s="12"/>
      <c r="C14" s="12"/>
      <c r="D14" s="12"/>
      <c r="E14" s="12"/>
      <c r="F14" s="12"/>
      <c r="G14" s="12"/>
      <c r="H14" s="12"/>
      <c r="I14" s="12"/>
      <c r="J14" s="12"/>
      <c r="K14" s="12"/>
      <c r="L14" s="12"/>
      <c r="M14" s="12"/>
      <c r="N14" s="12"/>
      <c r="O14" s="12"/>
      <c r="P14" s="12"/>
      <c r="Q14" s="14"/>
    </row>
    <row r="15" spans="1:17" ht="13.5" customHeight="1" x14ac:dyDescent="0.25">
      <c r="A15" s="11"/>
      <c r="B15" s="12"/>
      <c r="C15" s="12"/>
      <c r="D15" s="12"/>
      <c r="E15" s="12"/>
      <c r="F15" s="12"/>
      <c r="G15" s="125"/>
      <c r="H15" s="12"/>
      <c r="I15" s="12"/>
      <c r="J15" s="12"/>
      <c r="K15" s="12"/>
      <c r="L15" s="12"/>
      <c r="M15" s="12"/>
      <c r="N15" s="12"/>
      <c r="O15" s="12"/>
      <c r="P15" s="12"/>
      <c r="Q15" s="14"/>
    </row>
    <row r="16" spans="1:17" ht="13.5" customHeight="1" x14ac:dyDescent="0.25">
      <c r="A16" s="11"/>
      <c r="B16" s="12"/>
      <c r="C16" s="12"/>
      <c r="D16" s="103"/>
      <c r="E16" s="103"/>
      <c r="F16" s="103"/>
      <c r="G16" s="103"/>
      <c r="H16" s="103"/>
      <c r="I16" s="126"/>
      <c r="J16" s="12"/>
      <c r="K16" s="12"/>
      <c r="L16" s="103"/>
      <c r="M16" s="12"/>
      <c r="N16" s="12"/>
      <c r="O16" s="12"/>
      <c r="P16" s="12"/>
      <c r="Q16" s="14"/>
    </row>
    <row r="17" spans="1:17" ht="13.5" customHeight="1" x14ac:dyDescent="0.25">
      <c r="A17" s="11"/>
      <c r="B17" s="12"/>
      <c r="C17" s="12"/>
      <c r="D17" s="107"/>
      <c r="E17" s="107"/>
      <c r="F17" s="107"/>
      <c r="G17" s="107"/>
      <c r="H17" s="107"/>
      <c r="I17" s="103"/>
      <c r="J17" s="103"/>
      <c r="K17" s="103"/>
      <c r="L17" s="103"/>
      <c r="M17" s="12"/>
      <c r="N17" s="12"/>
      <c r="O17" s="12"/>
      <c r="P17" s="12"/>
      <c r="Q17" s="14"/>
    </row>
    <row r="18" spans="1:17" ht="13.5" customHeight="1" x14ac:dyDescent="0.25">
      <c r="A18" s="11"/>
      <c r="B18" s="12"/>
      <c r="C18" s="127"/>
      <c r="D18" s="127"/>
      <c r="E18" s="127"/>
      <c r="F18" s="127"/>
      <c r="G18" s="127"/>
      <c r="H18" s="127"/>
      <c r="I18" s="128"/>
      <c r="J18" s="128"/>
      <c r="K18" s="103"/>
      <c r="L18" s="127"/>
      <c r="M18" s="12"/>
      <c r="N18" s="12"/>
      <c r="O18" s="12"/>
      <c r="P18" s="12"/>
      <c r="Q18" s="14"/>
    </row>
    <row r="19" spans="1:17" ht="15.75" customHeight="1" x14ac:dyDescent="0.25">
      <c r="A19" s="11"/>
      <c r="B19" s="12"/>
      <c r="C19" s="127"/>
      <c r="D19" s="127"/>
      <c r="E19" s="127"/>
      <c r="F19" s="127"/>
      <c r="G19" s="127"/>
      <c r="H19" s="127"/>
      <c r="I19" s="31"/>
      <c r="J19" s="31"/>
      <c r="K19" s="129"/>
      <c r="L19" s="127"/>
      <c r="M19" s="12"/>
      <c r="N19" s="12"/>
      <c r="O19" s="12"/>
      <c r="P19" s="12"/>
      <c r="Q19" s="14"/>
    </row>
    <row r="20" spans="1:17" ht="15.75" customHeight="1" x14ac:dyDescent="0.25">
      <c r="A20" s="58"/>
      <c r="B20" s="59"/>
      <c r="C20" s="130"/>
      <c r="D20" s="130"/>
      <c r="E20" s="130"/>
      <c r="F20" s="130"/>
      <c r="G20" s="130"/>
      <c r="H20" s="130"/>
      <c r="I20" s="131"/>
      <c r="J20" s="131"/>
      <c r="K20" s="132"/>
      <c r="L20" s="130"/>
      <c r="M20" s="59"/>
      <c r="N20" s="59"/>
      <c r="O20" s="59"/>
      <c r="P20" s="59"/>
      <c r="Q20" s="87"/>
    </row>
  </sheetData>
  <pageMargins left="0.95" right="0.7" top="0.75" bottom="0.75" header="0.3" footer="0.3"/>
  <pageSetup scale="140"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8"/>
  <sheetViews>
    <sheetView showGridLines="0" workbookViewId="0"/>
  </sheetViews>
  <sheetFormatPr defaultColWidth="8.85546875" defaultRowHeight="15" customHeight="1" x14ac:dyDescent="0.25"/>
  <cols>
    <col min="1" max="1" width="2.42578125" style="133" customWidth="1"/>
    <col min="2" max="2" width="9.140625" style="133" customWidth="1"/>
    <col min="3" max="3" width="13.7109375" style="133" customWidth="1"/>
    <col min="4" max="4" width="14.42578125" style="133" customWidth="1"/>
    <col min="5" max="5" width="20.28515625" style="133" customWidth="1"/>
    <col min="6" max="6" width="17.85546875" style="133" customWidth="1"/>
    <col min="7" max="7" width="13.85546875" style="133" customWidth="1"/>
    <col min="8" max="8" width="9.140625" style="133" customWidth="1"/>
    <col min="9" max="9" width="13.85546875" style="133" customWidth="1"/>
    <col min="10" max="10" width="8.85546875" style="133" customWidth="1"/>
    <col min="11" max="16384" width="8.85546875" style="133"/>
  </cols>
  <sheetData>
    <row r="1" spans="1:9" ht="13.5" customHeight="1" x14ac:dyDescent="0.25">
      <c r="A1" s="8"/>
      <c r="B1" s="9"/>
      <c r="C1" s="9"/>
      <c r="D1" s="9"/>
      <c r="E1" s="9"/>
      <c r="F1" s="9"/>
      <c r="G1" s="9"/>
      <c r="H1" s="9"/>
      <c r="I1" s="10"/>
    </row>
    <row r="2" spans="1:9" ht="21" customHeight="1" x14ac:dyDescent="0.35">
      <c r="A2" s="11"/>
      <c r="B2" s="12"/>
      <c r="C2" s="12"/>
      <c r="D2" s="12"/>
      <c r="E2" s="134" t="s">
        <v>103</v>
      </c>
      <c r="F2" s="12"/>
      <c r="G2" s="12"/>
      <c r="H2" s="12"/>
      <c r="I2" s="14"/>
    </row>
    <row r="3" spans="1:9" ht="15.75" customHeight="1" x14ac:dyDescent="0.25">
      <c r="A3" s="11"/>
      <c r="B3" s="15"/>
      <c r="C3" s="15"/>
      <c r="D3" s="15"/>
      <c r="E3" s="15"/>
      <c r="F3" s="15"/>
      <c r="G3" s="15"/>
      <c r="H3" s="12"/>
      <c r="I3" s="14"/>
    </row>
    <row r="4" spans="1:9" ht="23.25" customHeight="1" x14ac:dyDescent="0.35">
      <c r="A4" s="16"/>
      <c r="B4" s="135"/>
      <c r="C4" s="57"/>
      <c r="D4" s="136" t="s">
        <v>104</v>
      </c>
      <c r="E4" s="57"/>
      <c r="F4" s="57"/>
      <c r="G4" s="137"/>
      <c r="H4" s="21"/>
      <c r="I4" s="14"/>
    </row>
    <row r="5" spans="1:9" ht="15.75" customHeight="1" x14ac:dyDescent="0.25">
      <c r="A5" s="16"/>
      <c r="B5" s="138"/>
      <c r="C5" s="139"/>
      <c r="D5" s="139"/>
      <c r="E5" s="140" t="s">
        <v>105</v>
      </c>
      <c r="F5" s="141"/>
      <c r="G5" s="142"/>
      <c r="H5" s="21"/>
      <c r="I5" s="14"/>
    </row>
    <row r="6" spans="1:9" ht="14.1" customHeight="1" x14ac:dyDescent="0.25">
      <c r="A6" s="16"/>
      <c r="B6" s="143" t="s">
        <v>106</v>
      </c>
      <c r="C6" s="144" t="s">
        <v>107</v>
      </c>
      <c r="D6" s="144" t="s">
        <v>108</v>
      </c>
      <c r="E6" s="144" t="s">
        <v>109</v>
      </c>
      <c r="F6" s="144" t="s">
        <v>110</v>
      </c>
      <c r="G6" s="145" t="s">
        <v>111</v>
      </c>
      <c r="H6" s="21"/>
      <c r="I6" s="14"/>
    </row>
    <row r="7" spans="1:9" ht="13.5" customHeight="1" x14ac:dyDescent="0.25">
      <c r="A7" s="16"/>
      <c r="B7" s="146">
        <v>0.502</v>
      </c>
      <c r="C7" s="147">
        <v>29000000</v>
      </c>
      <c r="D7" s="126">
        <v>85</v>
      </c>
      <c r="E7" s="148" t="s">
        <v>112</v>
      </c>
      <c r="F7" s="127">
        <v>2465000000</v>
      </c>
      <c r="G7" s="149"/>
      <c r="H7" s="21"/>
      <c r="I7" s="14"/>
    </row>
    <row r="8" spans="1:9" ht="13.5" customHeight="1" x14ac:dyDescent="0.25">
      <c r="A8" s="16"/>
      <c r="B8" s="150">
        <v>0.498</v>
      </c>
      <c r="C8" s="151">
        <v>28768924.302788801</v>
      </c>
      <c r="D8" s="126">
        <v>42.5</v>
      </c>
      <c r="E8" s="148" t="s">
        <v>113</v>
      </c>
      <c r="F8" s="127">
        <v>1222679282.86853</v>
      </c>
      <c r="G8" s="152">
        <v>7384727</v>
      </c>
      <c r="H8" s="21"/>
      <c r="I8" s="14"/>
    </row>
    <row r="9" spans="1:9" ht="13.5" customHeight="1" x14ac:dyDescent="0.25">
      <c r="A9" s="16"/>
      <c r="B9" s="146"/>
      <c r="C9" s="147"/>
      <c r="D9" s="153">
        <v>42.5</v>
      </c>
      <c r="E9" s="148" t="s">
        <v>114</v>
      </c>
      <c r="F9" s="154">
        <v>1222679282.86853</v>
      </c>
      <c r="G9" s="152">
        <v>2865178</v>
      </c>
      <c r="H9" s="21"/>
      <c r="I9" s="14"/>
    </row>
    <row r="10" spans="1:9" ht="13.5" customHeight="1" x14ac:dyDescent="0.25">
      <c r="A10" s="16"/>
      <c r="B10" s="146">
        <v>1</v>
      </c>
      <c r="C10" s="147">
        <v>57768924.302788801</v>
      </c>
      <c r="D10" s="126">
        <v>85</v>
      </c>
      <c r="E10" s="155"/>
      <c r="F10" s="127">
        <v>4910358565.7370501</v>
      </c>
      <c r="G10" s="152"/>
      <c r="H10" s="21"/>
      <c r="I10" s="14"/>
    </row>
    <row r="11" spans="1:9" ht="13.5" customHeight="1" x14ac:dyDescent="0.25">
      <c r="A11" s="16"/>
      <c r="B11" s="156"/>
      <c r="C11" s="147"/>
      <c r="D11" s="157"/>
      <c r="E11" s="148" t="s">
        <v>115</v>
      </c>
      <c r="F11" s="154">
        <v>465000000</v>
      </c>
      <c r="G11" s="149"/>
      <c r="H11" s="21"/>
      <c r="I11" s="14"/>
    </row>
    <row r="12" spans="1:9" ht="13.5" customHeight="1" x14ac:dyDescent="0.25">
      <c r="A12" s="16"/>
      <c r="B12" s="156"/>
      <c r="C12" s="147"/>
      <c r="D12" s="157"/>
      <c r="E12" s="148" t="s">
        <v>116</v>
      </c>
      <c r="F12" s="127">
        <v>5375358565.7370501</v>
      </c>
      <c r="G12" s="149"/>
      <c r="H12" s="21"/>
      <c r="I12" s="14"/>
    </row>
    <row r="13" spans="1:9" ht="13.5" customHeight="1" x14ac:dyDescent="0.25">
      <c r="A13" s="16"/>
      <c r="B13" s="156"/>
      <c r="C13" s="155"/>
      <c r="D13" s="155"/>
      <c r="E13" s="155"/>
      <c r="F13" s="103"/>
      <c r="G13" s="158"/>
      <c r="H13" s="21"/>
      <c r="I13" s="14"/>
    </row>
    <row r="14" spans="1:9" ht="13.5" customHeight="1" x14ac:dyDescent="0.25">
      <c r="A14" s="16"/>
      <c r="B14" s="156"/>
      <c r="C14" s="155"/>
      <c r="D14" s="159" t="s">
        <v>117</v>
      </c>
      <c r="E14" s="155"/>
      <c r="F14" s="155"/>
      <c r="G14" s="158"/>
      <c r="H14" s="21"/>
      <c r="I14" s="14"/>
    </row>
    <row r="15" spans="1:9" ht="13.5" customHeight="1" x14ac:dyDescent="0.25">
      <c r="A15" s="16"/>
      <c r="B15" s="156"/>
      <c r="C15" s="155"/>
      <c r="D15" s="148" t="s">
        <v>118</v>
      </c>
      <c r="E15" s="155"/>
      <c r="F15" s="160">
        <v>1689000000</v>
      </c>
      <c r="G15" s="158"/>
      <c r="H15" s="21"/>
      <c r="I15" s="14"/>
    </row>
    <row r="16" spans="1:9" ht="13.5" customHeight="1" x14ac:dyDescent="0.25">
      <c r="A16" s="16"/>
      <c r="B16" s="156"/>
      <c r="C16" s="155"/>
      <c r="D16" s="148" t="s">
        <v>119</v>
      </c>
      <c r="E16" s="155"/>
      <c r="F16" s="160">
        <v>1886000000</v>
      </c>
      <c r="G16" s="158"/>
      <c r="H16" s="21"/>
      <c r="I16" s="14"/>
    </row>
    <row r="17" spans="1:9" ht="13.5" customHeight="1" x14ac:dyDescent="0.25">
      <c r="A17" s="16"/>
      <c r="B17" s="156"/>
      <c r="C17" s="155"/>
      <c r="D17" s="159" t="s">
        <v>120</v>
      </c>
      <c r="E17" s="155"/>
      <c r="F17" s="161">
        <v>4137000000</v>
      </c>
      <c r="G17" s="158"/>
      <c r="H17" s="21"/>
      <c r="I17" s="14"/>
    </row>
    <row r="18" spans="1:9" ht="13.5" customHeight="1" x14ac:dyDescent="0.25">
      <c r="A18" s="16"/>
      <c r="B18" s="156"/>
      <c r="C18" s="155"/>
      <c r="D18" s="148" t="s">
        <v>121</v>
      </c>
      <c r="E18" s="155"/>
      <c r="F18" s="160">
        <v>7712000000</v>
      </c>
      <c r="G18" s="158"/>
      <c r="H18" s="21"/>
      <c r="I18" s="14"/>
    </row>
    <row r="19" spans="1:9" ht="13.5" customHeight="1" x14ac:dyDescent="0.25">
      <c r="A19" s="16"/>
      <c r="B19" s="156"/>
      <c r="C19" s="155"/>
      <c r="D19" s="155"/>
      <c r="E19" s="155"/>
      <c r="F19" s="160"/>
      <c r="G19" s="158"/>
      <c r="H19" s="21"/>
      <c r="I19" s="14"/>
    </row>
    <row r="20" spans="1:9" ht="13.5" customHeight="1" x14ac:dyDescent="0.25">
      <c r="A20" s="16"/>
      <c r="B20" s="156"/>
      <c r="C20" s="155"/>
      <c r="D20" s="148" t="s">
        <v>122</v>
      </c>
      <c r="E20" s="155"/>
      <c r="F20" s="160">
        <v>1481000000</v>
      </c>
      <c r="G20" s="158"/>
      <c r="H20" s="21"/>
      <c r="I20" s="14"/>
    </row>
    <row r="21" spans="1:9" ht="13.5" customHeight="1" x14ac:dyDescent="0.25">
      <c r="A21" s="16"/>
      <c r="B21" s="156"/>
      <c r="C21" s="155"/>
      <c r="D21" s="148" t="s">
        <v>123</v>
      </c>
      <c r="E21" s="155"/>
      <c r="F21" s="160">
        <v>465000000</v>
      </c>
      <c r="G21" s="158"/>
      <c r="H21" s="21"/>
      <c r="I21" s="14"/>
    </row>
    <row r="22" spans="1:9" ht="13.5" customHeight="1" x14ac:dyDescent="0.25">
      <c r="A22" s="16"/>
      <c r="B22" s="156"/>
      <c r="C22" s="155"/>
      <c r="D22" s="159" t="s">
        <v>124</v>
      </c>
      <c r="E22" s="155"/>
      <c r="F22" s="160">
        <v>670000000</v>
      </c>
      <c r="G22" s="158"/>
      <c r="H22" s="21"/>
      <c r="I22" s="14"/>
    </row>
    <row r="23" spans="1:9" ht="13.5" customHeight="1" x14ac:dyDescent="0.25">
      <c r="A23" s="16"/>
      <c r="B23" s="156"/>
      <c r="C23" s="155"/>
      <c r="D23" s="148" t="s">
        <v>125</v>
      </c>
      <c r="E23" s="155"/>
      <c r="F23" s="160"/>
      <c r="G23" s="158"/>
      <c r="H23" s="21"/>
      <c r="I23" s="14"/>
    </row>
    <row r="24" spans="1:9" ht="13.5" customHeight="1" x14ac:dyDescent="0.25">
      <c r="A24" s="16"/>
      <c r="B24" s="156"/>
      <c r="C24" s="155"/>
      <c r="D24" s="162" t="s">
        <v>126</v>
      </c>
      <c r="E24" s="163"/>
      <c r="F24" s="164">
        <v>6231000000</v>
      </c>
      <c r="G24" s="158"/>
      <c r="H24" s="21"/>
      <c r="I24" s="14"/>
    </row>
    <row r="25" spans="1:9" ht="13.5" customHeight="1" x14ac:dyDescent="0.25">
      <c r="A25" s="16"/>
      <c r="B25" s="156"/>
      <c r="C25" s="155"/>
      <c r="D25" s="155"/>
      <c r="E25" s="155"/>
      <c r="F25" s="103"/>
      <c r="G25" s="158"/>
      <c r="H25" s="21"/>
      <c r="I25" s="165"/>
    </row>
    <row r="26" spans="1:9" ht="13.5" customHeight="1" x14ac:dyDescent="0.25">
      <c r="A26" s="16"/>
      <c r="B26" s="156"/>
      <c r="C26" s="155"/>
      <c r="D26" s="148" t="s">
        <v>127</v>
      </c>
      <c r="E26" s="155"/>
      <c r="F26" s="127">
        <v>208000000</v>
      </c>
      <c r="G26" s="158"/>
      <c r="H26" s="21"/>
      <c r="I26" s="165"/>
    </row>
    <row r="27" spans="1:9" ht="13.5" customHeight="1" x14ac:dyDescent="0.25">
      <c r="A27" s="16"/>
      <c r="B27" s="156"/>
      <c r="C27" s="155"/>
      <c r="D27" s="155"/>
      <c r="E27" s="155"/>
      <c r="F27" s="107"/>
      <c r="G27" s="158"/>
      <c r="H27" s="21"/>
      <c r="I27" s="14"/>
    </row>
    <row r="28" spans="1:9" ht="13.5" customHeight="1" x14ac:dyDescent="0.25">
      <c r="A28" s="16"/>
      <c r="B28" s="156"/>
      <c r="C28" s="155"/>
      <c r="D28" s="148" t="s">
        <v>84</v>
      </c>
      <c r="E28" s="155"/>
      <c r="F28" s="127">
        <v>714000000</v>
      </c>
      <c r="G28" s="158"/>
      <c r="H28" s="21"/>
      <c r="I28" s="14"/>
    </row>
    <row r="29" spans="1:9" ht="13.5" customHeight="1" x14ac:dyDescent="0.25">
      <c r="A29" s="16"/>
      <c r="B29" s="156"/>
      <c r="C29" s="155"/>
      <c r="D29" s="148" t="s">
        <v>128</v>
      </c>
      <c r="E29" s="155"/>
      <c r="F29" s="127">
        <v>370950000</v>
      </c>
      <c r="G29" s="158"/>
      <c r="H29" s="21"/>
      <c r="I29" s="14"/>
    </row>
    <row r="30" spans="1:9" ht="13.5" customHeight="1" x14ac:dyDescent="0.25">
      <c r="A30" s="16"/>
      <c r="B30" s="156"/>
      <c r="C30" s="155"/>
      <c r="D30" s="148" t="s">
        <v>129</v>
      </c>
      <c r="E30" s="155"/>
      <c r="F30" s="127">
        <v>357000000</v>
      </c>
      <c r="G30" s="166" t="s">
        <v>130</v>
      </c>
      <c r="H30" s="21"/>
      <c r="I30" s="14"/>
    </row>
    <row r="31" spans="1:9" ht="13.5" customHeight="1" x14ac:dyDescent="0.25">
      <c r="A31" s="16"/>
      <c r="B31" s="156"/>
      <c r="C31" s="155"/>
      <c r="D31" s="12"/>
      <c r="E31" s="12"/>
      <c r="F31" s="12"/>
      <c r="G31" s="158"/>
      <c r="H31" s="21"/>
      <c r="I31" s="14"/>
    </row>
    <row r="32" spans="1:9" ht="13.5" customHeight="1" x14ac:dyDescent="0.25">
      <c r="A32" s="16"/>
      <c r="B32" s="156"/>
      <c r="C32" s="155"/>
      <c r="D32" s="148" t="s">
        <v>131</v>
      </c>
      <c r="E32" s="155"/>
      <c r="F32" s="127">
        <v>4920000000</v>
      </c>
      <c r="G32" s="158"/>
      <c r="H32" s="21"/>
      <c r="I32" s="14"/>
    </row>
    <row r="33" spans="1:9" ht="13.5" customHeight="1" x14ac:dyDescent="0.25">
      <c r="A33" s="16"/>
      <c r="B33" s="156"/>
      <c r="C33" s="155"/>
      <c r="D33" s="155"/>
      <c r="E33" s="155"/>
      <c r="F33" s="103"/>
      <c r="G33" s="158"/>
      <c r="H33" s="21"/>
      <c r="I33" s="14"/>
    </row>
    <row r="34" spans="1:9" ht="13.5" customHeight="1" x14ac:dyDescent="0.25">
      <c r="A34" s="16"/>
      <c r="B34" s="156"/>
      <c r="C34" s="155"/>
      <c r="D34" s="167" t="s">
        <v>132</v>
      </c>
      <c r="E34" s="155"/>
      <c r="F34" s="129">
        <v>14.490790041075799</v>
      </c>
      <c r="G34" s="158"/>
      <c r="H34" s="21"/>
      <c r="I34" s="14"/>
    </row>
    <row r="35" spans="1:9" ht="13.5" customHeight="1" x14ac:dyDescent="0.25">
      <c r="A35" s="16"/>
      <c r="B35" s="156"/>
      <c r="C35" s="155"/>
      <c r="D35" s="167" t="s">
        <v>133</v>
      </c>
      <c r="E35" s="155"/>
      <c r="F35" s="128">
        <v>6.90093498812272E-2</v>
      </c>
      <c r="G35" s="158"/>
      <c r="H35" s="21"/>
      <c r="I35" s="14"/>
    </row>
    <row r="36" spans="1:9" ht="13.5" customHeight="1" x14ac:dyDescent="0.25">
      <c r="A36" s="16"/>
      <c r="B36" s="156"/>
      <c r="C36" s="155"/>
      <c r="D36" s="155"/>
      <c r="E36" s="155"/>
      <c r="F36" s="128"/>
      <c r="G36" s="158"/>
      <c r="H36" s="21"/>
      <c r="I36" s="14"/>
    </row>
    <row r="37" spans="1:9" ht="13.5" customHeight="1" x14ac:dyDescent="0.25">
      <c r="A37" s="16"/>
      <c r="B37" s="156"/>
      <c r="C37" s="155"/>
      <c r="D37" s="148" t="s">
        <v>134</v>
      </c>
      <c r="E37" s="155"/>
      <c r="F37" s="128">
        <v>5.9499999999999997E-2</v>
      </c>
      <c r="G37" s="158"/>
      <c r="H37" s="21"/>
      <c r="I37" s="14"/>
    </row>
    <row r="38" spans="1:9" ht="15.75" customHeight="1" x14ac:dyDescent="0.25">
      <c r="A38" s="168"/>
      <c r="B38" s="138"/>
      <c r="C38" s="139"/>
      <c r="D38" s="169" t="s">
        <v>135</v>
      </c>
      <c r="E38" s="139"/>
      <c r="F38" s="170">
        <v>5.3999999999999999E-2</v>
      </c>
      <c r="G38" s="142"/>
      <c r="H38" s="171"/>
      <c r="I38" s="87"/>
    </row>
  </sheetData>
  <conditionalFormatting sqref="C6">
    <cfRule type="cellIs" dxfId="1" priority="1" stopIfTrue="1" operator="lessThan">
      <formula>0</formula>
    </cfRule>
  </conditionalFormatting>
  <pageMargins left="0.26" right="0.15" top="0.33" bottom="0.13" header="0.3" footer="0.3"/>
  <pageSetup scale="110"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6"/>
  <sheetViews>
    <sheetView showGridLines="0" workbookViewId="0"/>
  </sheetViews>
  <sheetFormatPr defaultColWidth="8.85546875" defaultRowHeight="15" customHeight="1" x14ac:dyDescent="0.25"/>
  <cols>
    <col min="1" max="1" width="4.42578125" style="172" customWidth="1"/>
    <col min="2" max="2" width="9.140625" style="172" customWidth="1"/>
    <col min="3" max="3" width="13" style="172" customWidth="1"/>
    <col min="4" max="4" width="9.140625" style="172" customWidth="1"/>
    <col min="5" max="5" width="16.42578125" style="172" customWidth="1"/>
    <col min="6" max="6" width="19.42578125" style="172" customWidth="1"/>
    <col min="7" max="7" width="17.85546875" style="172" customWidth="1"/>
    <col min="8" max="8" width="8.85546875" style="172" customWidth="1"/>
    <col min="9" max="16384" width="8.85546875" style="172"/>
  </cols>
  <sheetData>
    <row r="1" spans="1:7" ht="13.5" customHeight="1" x14ac:dyDescent="0.25">
      <c r="A1" s="8"/>
      <c r="B1" s="9"/>
      <c r="C1" s="9"/>
      <c r="D1" s="9"/>
      <c r="E1" s="9"/>
      <c r="F1" s="9"/>
      <c r="G1" s="10"/>
    </row>
    <row r="2" spans="1:7" ht="21" customHeight="1" x14ac:dyDescent="0.25">
      <c r="A2" s="11"/>
      <c r="B2" s="12"/>
      <c r="C2" s="173"/>
      <c r="D2" s="155"/>
      <c r="E2" s="174" t="s">
        <v>136</v>
      </c>
      <c r="F2" s="155"/>
      <c r="G2" s="175"/>
    </row>
    <row r="3" spans="1:7" ht="15.75" customHeight="1" x14ac:dyDescent="0.25">
      <c r="A3" s="11"/>
      <c r="B3" s="139"/>
      <c r="C3" s="139"/>
      <c r="D3" s="139"/>
      <c r="E3" s="139"/>
      <c r="F3" s="139"/>
      <c r="G3" s="176"/>
    </row>
    <row r="4" spans="1:7" ht="23.25" customHeight="1" x14ac:dyDescent="0.35">
      <c r="A4" s="16"/>
      <c r="B4" s="135"/>
      <c r="C4" s="57"/>
      <c r="D4" s="136" t="s">
        <v>137</v>
      </c>
      <c r="E4" s="177"/>
      <c r="F4" s="177"/>
      <c r="G4" s="178"/>
    </row>
    <row r="5" spans="1:7" ht="15.75" customHeight="1" x14ac:dyDescent="0.25">
      <c r="A5" s="16"/>
      <c r="B5" s="179"/>
      <c r="C5" s="15"/>
      <c r="D5" s="139"/>
      <c r="E5" s="180">
        <v>25336</v>
      </c>
      <c r="F5" s="139"/>
      <c r="G5" s="142"/>
    </row>
    <row r="6" spans="1:7" ht="14.1" customHeight="1" x14ac:dyDescent="0.25">
      <c r="A6" s="16"/>
      <c r="B6" s="181"/>
      <c r="C6" s="182" t="s">
        <v>138</v>
      </c>
      <c r="D6" s="177"/>
      <c r="E6" s="182" t="s">
        <v>139</v>
      </c>
      <c r="F6" s="177"/>
      <c r="G6" s="183" t="s">
        <v>140</v>
      </c>
    </row>
    <row r="7" spans="1:7" ht="13.5" customHeight="1" x14ac:dyDescent="0.25">
      <c r="A7" s="16"/>
      <c r="B7" s="184" t="s">
        <v>141</v>
      </c>
      <c r="C7" s="185" t="s">
        <v>107</v>
      </c>
      <c r="D7" s="185" t="s">
        <v>108</v>
      </c>
      <c r="E7" s="185" t="s">
        <v>109</v>
      </c>
      <c r="F7" s="185" t="s">
        <v>110</v>
      </c>
      <c r="G7" s="186" t="s">
        <v>142</v>
      </c>
    </row>
    <row r="8" spans="1:7" ht="13.5" customHeight="1" x14ac:dyDescent="0.25">
      <c r="A8" s="16"/>
      <c r="B8" s="146">
        <v>0.21213125621478299</v>
      </c>
      <c r="C8" s="147">
        <v>2304000</v>
      </c>
      <c r="D8" s="126">
        <v>50</v>
      </c>
      <c r="E8" s="148" t="s">
        <v>112</v>
      </c>
      <c r="F8" s="127">
        <v>115200000</v>
      </c>
      <c r="G8" s="149"/>
    </row>
    <row r="9" spans="1:7" ht="13.5" customHeight="1" x14ac:dyDescent="0.25">
      <c r="A9" s="16"/>
      <c r="B9" s="146">
        <v>2.0091610503443401E-2</v>
      </c>
      <c r="C9" s="147">
        <v>218219</v>
      </c>
      <c r="D9" s="126">
        <v>45</v>
      </c>
      <c r="E9" s="148" t="s">
        <v>112</v>
      </c>
      <c r="F9" s="127">
        <v>9819855</v>
      </c>
      <c r="G9" s="149"/>
    </row>
    <row r="10" spans="1:7" ht="13.5" customHeight="1" x14ac:dyDescent="0.25">
      <c r="A10" s="16"/>
      <c r="B10" s="146">
        <v>2.1102640592199799E-2</v>
      </c>
      <c r="C10" s="187">
        <v>229200</v>
      </c>
      <c r="D10" s="126">
        <v>45</v>
      </c>
      <c r="E10" s="155"/>
      <c r="F10" s="127">
        <v>10314000</v>
      </c>
      <c r="G10" s="152">
        <v>343800</v>
      </c>
    </row>
    <row r="11" spans="1:7" ht="13.5" customHeight="1" x14ac:dyDescent="0.25">
      <c r="A11" s="16"/>
      <c r="B11" s="150">
        <v>0.74667449268957398</v>
      </c>
      <c r="C11" s="151">
        <v>8109781</v>
      </c>
      <c r="D11" s="126">
        <v>45</v>
      </c>
      <c r="E11" s="148" t="s">
        <v>143</v>
      </c>
      <c r="F11" s="154">
        <v>547410217.5</v>
      </c>
      <c r="G11" s="188">
        <v>12164671.5</v>
      </c>
    </row>
    <row r="12" spans="1:7" ht="13.5" customHeight="1" x14ac:dyDescent="0.25">
      <c r="A12" s="16"/>
      <c r="B12" s="146">
        <v>1</v>
      </c>
      <c r="C12" s="147">
        <v>10861200</v>
      </c>
      <c r="D12" s="127"/>
      <c r="E12" s="155"/>
      <c r="F12" s="127">
        <v>682744072.5</v>
      </c>
      <c r="G12" s="152">
        <v>12508471.5</v>
      </c>
    </row>
    <row r="13" spans="1:7" ht="13.5" customHeight="1" x14ac:dyDescent="0.25">
      <c r="A13" s="16"/>
      <c r="B13" s="156"/>
      <c r="C13" s="147"/>
      <c r="D13" s="157"/>
      <c r="E13" s="148" t="s">
        <v>115</v>
      </c>
      <c r="F13" s="127">
        <v>215000000</v>
      </c>
      <c r="G13" s="149"/>
    </row>
    <row r="14" spans="1:7" ht="13.5" customHeight="1" x14ac:dyDescent="0.25">
      <c r="A14" s="16"/>
      <c r="B14" s="189"/>
      <c r="C14" s="147"/>
      <c r="D14" s="157"/>
      <c r="E14" s="148" t="s">
        <v>144</v>
      </c>
      <c r="F14" s="127">
        <v>102000000</v>
      </c>
      <c r="G14" s="149"/>
    </row>
    <row r="15" spans="1:7" ht="13.5" customHeight="1" x14ac:dyDescent="0.25">
      <c r="A15" s="16"/>
      <c r="B15" s="189"/>
      <c r="C15" s="147"/>
      <c r="D15" s="157"/>
      <c r="E15" s="190" t="s">
        <v>145</v>
      </c>
      <c r="F15" s="127">
        <v>999744072.5</v>
      </c>
      <c r="G15" s="149"/>
    </row>
    <row r="16" spans="1:7" ht="13.5" customHeight="1" x14ac:dyDescent="0.25">
      <c r="A16" s="16"/>
      <c r="B16" s="156"/>
      <c r="C16" s="187"/>
      <c r="D16" s="155"/>
      <c r="E16" s="148" t="s">
        <v>146</v>
      </c>
      <c r="F16" s="154">
        <v>-191970857</v>
      </c>
      <c r="G16" s="191" t="s">
        <v>147</v>
      </c>
    </row>
    <row r="17" spans="1:7" ht="13.5" customHeight="1" x14ac:dyDescent="0.25">
      <c r="A17" s="16"/>
      <c r="B17" s="156"/>
      <c r="C17" s="155"/>
      <c r="D17" s="155"/>
      <c r="E17" s="148" t="s">
        <v>116</v>
      </c>
      <c r="F17" s="192">
        <v>807773215.5</v>
      </c>
      <c r="G17" s="158"/>
    </row>
    <row r="18" spans="1:7" ht="13.5" customHeight="1" x14ac:dyDescent="0.25">
      <c r="A18" s="16"/>
      <c r="B18" s="156"/>
      <c r="C18" s="193"/>
      <c r="D18" s="155"/>
      <c r="E18" s="12"/>
      <c r="F18" s="194"/>
      <c r="G18" s="195"/>
    </row>
    <row r="19" spans="1:7" ht="13.5" customHeight="1" x14ac:dyDescent="0.25">
      <c r="A19" s="16"/>
      <c r="B19" s="156"/>
      <c r="C19" s="155"/>
      <c r="D19" s="155"/>
      <c r="E19" s="190" t="s">
        <v>148</v>
      </c>
      <c r="F19" s="127">
        <v>250048998</v>
      </c>
      <c r="G19" s="195"/>
    </row>
    <row r="20" spans="1:7" ht="13.5" customHeight="1" x14ac:dyDescent="0.25">
      <c r="A20" s="16"/>
      <c r="B20" s="156"/>
      <c r="C20" s="155"/>
      <c r="D20" s="155"/>
      <c r="E20" s="155"/>
      <c r="F20" s="155"/>
      <c r="G20" s="195"/>
    </row>
    <row r="21" spans="1:7" ht="13.5" customHeight="1" x14ac:dyDescent="0.25">
      <c r="A21" s="16"/>
      <c r="B21" s="156"/>
      <c r="C21" s="155"/>
      <c r="D21" s="155"/>
      <c r="E21" s="155"/>
      <c r="F21" s="196">
        <v>1969</v>
      </c>
      <c r="G21" s="195"/>
    </row>
    <row r="22" spans="1:7" ht="13.5" customHeight="1" x14ac:dyDescent="0.25">
      <c r="A22" s="16"/>
      <c r="B22" s="156"/>
      <c r="C22" s="155"/>
      <c r="D22" s="148" t="s">
        <v>128</v>
      </c>
      <c r="E22" s="155"/>
      <c r="F22" s="127">
        <v>35910000</v>
      </c>
      <c r="G22" s="195"/>
    </row>
    <row r="23" spans="1:7" ht="13.5" customHeight="1" x14ac:dyDescent="0.25">
      <c r="A23" s="16"/>
      <c r="B23" s="156"/>
      <c r="C23" s="155"/>
      <c r="D23" s="148" t="s">
        <v>129</v>
      </c>
      <c r="E23" s="155"/>
      <c r="F23" s="127">
        <v>26400000</v>
      </c>
      <c r="G23" s="195"/>
    </row>
    <row r="24" spans="1:7" ht="13.5" customHeight="1" x14ac:dyDescent="0.25">
      <c r="A24" s="16"/>
      <c r="B24" s="156"/>
      <c r="C24" s="155"/>
      <c r="D24" s="155"/>
      <c r="E24" s="155"/>
      <c r="F24" s="127"/>
      <c r="G24" s="158"/>
    </row>
    <row r="25" spans="1:7" ht="13.5" customHeight="1" x14ac:dyDescent="0.25">
      <c r="A25" s="16"/>
      <c r="B25" s="156"/>
      <c r="C25" s="155"/>
      <c r="D25" s="148" t="s">
        <v>149</v>
      </c>
      <c r="E25" s="155"/>
      <c r="F25" s="127"/>
      <c r="G25" s="158"/>
    </row>
    <row r="26" spans="1:7" ht="13.5" customHeight="1" x14ac:dyDescent="0.25">
      <c r="A26" s="16"/>
      <c r="B26" s="156"/>
      <c r="C26" s="155"/>
      <c r="D26" s="148" t="s">
        <v>150</v>
      </c>
      <c r="E26" s="155"/>
      <c r="F26" s="197">
        <v>11.247187735632</v>
      </c>
      <c r="G26" s="158"/>
    </row>
    <row r="27" spans="1:7" ht="13.5" customHeight="1" x14ac:dyDescent="0.25">
      <c r="A27" s="16"/>
      <c r="B27" s="156"/>
      <c r="C27" s="155"/>
      <c r="D27" s="167" t="s">
        <v>151</v>
      </c>
      <c r="E27" s="155"/>
      <c r="F27" s="129">
        <v>22.494380827067701</v>
      </c>
      <c r="G27" s="158"/>
    </row>
    <row r="28" spans="1:7" ht="13.5" customHeight="1" x14ac:dyDescent="0.25">
      <c r="A28" s="16"/>
      <c r="B28" s="156"/>
      <c r="C28" s="155"/>
      <c r="D28" s="167" t="s">
        <v>152</v>
      </c>
      <c r="E28" s="155"/>
      <c r="F28" s="128">
        <v>4.44555468180165E-2</v>
      </c>
      <c r="G28" s="158"/>
    </row>
    <row r="29" spans="1:7" ht="13.5" customHeight="1" x14ac:dyDescent="0.25">
      <c r="A29" s="16"/>
      <c r="B29" s="156"/>
      <c r="C29" s="155"/>
      <c r="D29" s="167" t="s">
        <v>153</v>
      </c>
      <c r="E29" s="155"/>
      <c r="F29" s="128">
        <v>8.4494117647058803E-2</v>
      </c>
      <c r="G29" s="158"/>
    </row>
    <row r="30" spans="1:7" ht="13.5" customHeight="1" x14ac:dyDescent="0.25">
      <c r="A30" s="16"/>
      <c r="B30" s="21"/>
      <c r="C30" s="12"/>
      <c r="D30" s="12"/>
      <c r="E30" s="12"/>
      <c r="F30" s="198"/>
      <c r="G30" s="199"/>
    </row>
    <row r="31" spans="1:7" ht="13.5" customHeight="1" x14ac:dyDescent="0.25">
      <c r="A31" s="16"/>
      <c r="B31" s="21"/>
      <c r="C31" s="167" t="s">
        <v>154</v>
      </c>
      <c r="D31" s="148" t="s">
        <v>155</v>
      </c>
      <c r="E31" s="155"/>
      <c r="F31" s="155"/>
      <c r="G31" s="158"/>
    </row>
    <row r="32" spans="1:7" ht="13.5" customHeight="1" x14ac:dyDescent="0.25">
      <c r="A32" s="16"/>
      <c r="B32" s="21"/>
      <c r="C32" s="148" t="s">
        <v>156</v>
      </c>
      <c r="D32" s="155"/>
      <c r="E32" s="155"/>
      <c r="F32" s="155"/>
      <c r="G32" s="158"/>
    </row>
    <row r="33" spans="1:7" ht="13.5" customHeight="1" x14ac:dyDescent="0.25">
      <c r="A33" s="16"/>
      <c r="B33" s="21"/>
      <c r="C33" s="12"/>
      <c r="D33" s="12"/>
      <c r="E33" s="12"/>
      <c r="F33" s="12"/>
      <c r="G33" s="199"/>
    </row>
    <row r="34" spans="1:7" ht="13.5" customHeight="1" x14ac:dyDescent="0.25">
      <c r="A34" s="16"/>
      <c r="B34" s="21"/>
      <c r="C34" s="148" t="s">
        <v>157</v>
      </c>
      <c r="D34" s="200">
        <v>39.375</v>
      </c>
      <c r="E34" s="148" t="s">
        <v>158</v>
      </c>
      <c r="F34" s="155"/>
      <c r="G34" s="158"/>
    </row>
    <row r="35" spans="1:7" ht="13.5" customHeight="1" x14ac:dyDescent="0.25">
      <c r="A35" s="16"/>
      <c r="B35" s="21"/>
      <c r="C35" s="155"/>
      <c r="D35" s="200">
        <v>37.0625</v>
      </c>
      <c r="E35" s="148" t="s">
        <v>159</v>
      </c>
      <c r="F35" s="155"/>
      <c r="G35" s="158"/>
    </row>
    <row r="36" spans="1:7" ht="15.75" customHeight="1" x14ac:dyDescent="0.25">
      <c r="A36" s="168"/>
      <c r="B36" s="179"/>
      <c r="C36" s="139"/>
      <c r="D36" s="139"/>
      <c r="E36" s="169" t="s">
        <v>160</v>
      </c>
      <c r="F36" s="139"/>
      <c r="G36" s="142"/>
    </row>
  </sheetData>
  <conditionalFormatting sqref="C7">
    <cfRule type="cellIs" dxfId="0" priority="1" stopIfTrue="1" operator="lessThan">
      <formula>0</formula>
    </cfRule>
  </conditionalFormatting>
  <pageMargins left="0.24" right="0.4" top="0.33" bottom="0.75" header="0.3" footer="0.3"/>
  <pageSetup scale="110"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5"/>
  <sheetViews>
    <sheetView showGridLines="0" workbookViewId="0"/>
  </sheetViews>
  <sheetFormatPr defaultColWidth="8.85546875" defaultRowHeight="15" customHeight="1" x14ac:dyDescent="0.25"/>
  <cols>
    <col min="1" max="1" width="3.42578125" style="201" customWidth="1"/>
    <col min="2" max="2" width="9.140625" style="201" customWidth="1"/>
    <col min="3" max="3" width="35.7109375" style="201" customWidth="1"/>
    <col min="4" max="4" width="17.42578125" style="201" customWidth="1"/>
    <col min="5" max="5" width="3.42578125" style="201" customWidth="1"/>
    <col min="6" max="6" width="25.42578125" style="201" customWidth="1"/>
    <col min="7" max="7" width="18.28515625" style="201" customWidth="1"/>
    <col min="8" max="8" width="8.85546875" style="201" customWidth="1"/>
    <col min="9" max="16384" width="8.85546875" style="201"/>
  </cols>
  <sheetData>
    <row r="1" spans="1:7" ht="13.5" customHeight="1" x14ac:dyDescent="0.25">
      <c r="A1" s="8"/>
      <c r="B1" s="9"/>
      <c r="C1" s="9"/>
      <c r="D1" s="9"/>
      <c r="E1" s="9"/>
      <c r="F1" s="9"/>
      <c r="G1" s="10"/>
    </row>
    <row r="2" spans="1:7" ht="21" customHeight="1" x14ac:dyDescent="0.35">
      <c r="A2" s="11"/>
      <c r="B2" s="12"/>
      <c r="C2" s="12"/>
      <c r="D2" s="202" t="s">
        <v>19</v>
      </c>
      <c r="E2" s="12"/>
      <c r="F2" s="12"/>
      <c r="G2" s="14"/>
    </row>
    <row r="3" spans="1:7" ht="15.75" customHeight="1" x14ac:dyDescent="0.25">
      <c r="A3" s="11"/>
      <c r="B3" s="15"/>
      <c r="C3" s="15"/>
      <c r="D3" s="15"/>
      <c r="E3" s="15"/>
      <c r="F3" s="15"/>
      <c r="G3" s="203"/>
    </row>
    <row r="4" spans="1:7" ht="24" customHeight="1" x14ac:dyDescent="0.25">
      <c r="A4" s="16"/>
      <c r="B4" s="507" t="s">
        <v>161</v>
      </c>
      <c r="C4" s="508"/>
      <c r="D4" s="508"/>
      <c r="E4" s="508"/>
      <c r="F4" s="508"/>
      <c r="G4" s="204" t="s">
        <v>162</v>
      </c>
    </row>
    <row r="5" spans="1:7" ht="14.1" customHeight="1" x14ac:dyDescent="0.25">
      <c r="A5" s="16"/>
      <c r="B5" s="205"/>
      <c r="C5" s="57"/>
      <c r="D5" s="57"/>
      <c r="E5" s="57"/>
      <c r="F5" s="57"/>
      <c r="G5" s="206"/>
    </row>
    <row r="6" spans="1:7" ht="13.5" customHeight="1" x14ac:dyDescent="0.25">
      <c r="A6" s="16"/>
      <c r="B6" s="509" t="s">
        <v>163</v>
      </c>
      <c r="C6" s="510"/>
      <c r="D6" s="209">
        <v>8338981</v>
      </c>
      <c r="E6" s="511" t="s">
        <v>164</v>
      </c>
      <c r="F6" s="512"/>
      <c r="G6" s="210">
        <f>D6*1.5</f>
        <v>12508471.5</v>
      </c>
    </row>
    <row r="7" spans="1:7" ht="14.45" customHeight="1" x14ac:dyDescent="0.25">
      <c r="A7" s="16"/>
      <c r="B7" s="211"/>
      <c r="C7" s="12"/>
      <c r="D7" s="212"/>
      <c r="E7" s="12"/>
      <c r="F7" s="213" t="s">
        <v>165</v>
      </c>
      <c r="G7" s="214"/>
    </row>
    <row r="8" spans="1:7" ht="13.5" customHeight="1" x14ac:dyDescent="0.25">
      <c r="A8" s="16"/>
      <c r="B8" s="509" t="s">
        <v>166</v>
      </c>
      <c r="C8" s="510"/>
      <c r="D8" s="215">
        <v>-55770000</v>
      </c>
      <c r="E8" s="216"/>
      <c r="F8" s="216"/>
      <c r="G8" s="217"/>
    </row>
    <row r="9" spans="1:7" ht="13.5" customHeight="1" x14ac:dyDescent="0.25">
      <c r="A9" s="16"/>
      <c r="B9" s="211"/>
      <c r="C9" s="208"/>
      <c r="D9" s="218"/>
      <c r="E9" s="216"/>
      <c r="F9" s="216"/>
      <c r="G9" s="217"/>
    </row>
    <row r="10" spans="1:7" ht="13.5" customHeight="1" x14ac:dyDescent="0.25">
      <c r="A10" s="16"/>
      <c r="B10" s="219" t="s">
        <v>167</v>
      </c>
      <c r="C10" s="208"/>
      <c r="D10" s="218"/>
      <c r="E10" s="216"/>
      <c r="F10" s="220" t="s">
        <v>168</v>
      </c>
      <c r="G10" s="217"/>
    </row>
    <row r="11" spans="1:7" ht="13.5" customHeight="1" x14ac:dyDescent="0.25">
      <c r="A11" s="16"/>
      <c r="B11" s="207" t="s">
        <v>169</v>
      </c>
      <c r="C11" s="12"/>
      <c r="D11" s="215">
        <v>-442020000</v>
      </c>
      <c r="E11" s="216"/>
      <c r="F11" s="216"/>
      <c r="G11" s="217"/>
    </row>
    <row r="12" spans="1:7" ht="13.5" customHeight="1" x14ac:dyDescent="0.25">
      <c r="A12" s="16"/>
      <c r="B12" s="207" t="s">
        <v>170</v>
      </c>
      <c r="C12" s="12"/>
      <c r="D12" s="215">
        <v>1665300000</v>
      </c>
      <c r="E12" s="216"/>
      <c r="F12" s="216"/>
      <c r="G12" s="217"/>
    </row>
    <row r="13" spans="1:7" ht="13.5" customHeight="1" x14ac:dyDescent="0.25">
      <c r="A13" s="16"/>
      <c r="B13" s="207" t="s">
        <v>171</v>
      </c>
      <c r="C13" s="12"/>
      <c r="D13" s="215">
        <v>83000000</v>
      </c>
      <c r="E13" s="216"/>
      <c r="F13" s="216"/>
      <c r="G13" s="217"/>
    </row>
    <row r="14" spans="1:7" ht="13.5" customHeight="1" x14ac:dyDescent="0.25">
      <c r="A14" s="16"/>
      <c r="B14" s="207" t="s">
        <v>172</v>
      </c>
      <c r="C14" s="12"/>
      <c r="D14" s="215">
        <v>192000000</v>
      </c>
      <c r="E14" s="216"/>
      <c r="F14" s="221" t="s">
        <v>173</v>
      </c>
      <c r="G14" s="222">
        <f>-D14</f>
        <v>-192000000</v>
      </c>
    </row>
    <row r="15" spans="1:7" ht="13.5" customHeight="1" x14ac:dyDescent="0.25">
      <c r="A15" s="16"/>
      <c r="B15" s="207" t="s">
        <v>174</v>
      </c>
      <c r="C15" s="12"/>
      <c r="D15" s="215">
        <v>-2246800000</v>
      </c>
      <c r="E15" s="216"/>
      <c r="F15" s="221" t="s">
        <v>175</v>
      </c>
      <c r="G15" s="222">
        <v>1231000000</v>
      </c>
    </row>
    <row r="16" spans="1:7" ht="13.5" customHeight="1" x14ac:dyDescent="0.25">
      <c r="A16" s="16"/>
      <c r="B16" s="509" t="s">
        <v>176</v>
      </c>
      <c r="C16" s="510"/>
      <c r="D16" s="223">
        <v>962000000</v>
      </c>
      <c r="E16" s="216"/>
      <c r="F16" s="221" t="s">
        <v>177</v>
      </c>
      <c r="G16" s="224">
        <v>6817100000</v>
      </c>
    </row>
    <row r="17" spans="1:7" ht="15.75" customHeight="1" x14ac:dyDescent="0.25">
      <c r="A17" s="16"/>
      <c r="B17" s="505" t="s">
        <v>178</v>
      </c>
      <c r="C17" s="506"/>
      <c r="D17" s="226">
        <f>SUM(D11:D16)</f>
        <v>213480000</v>
      </c>
      <c r="E17" s="225"/>
      <c r="F17" s="227" t="s">
        <v>179</v>
      </c>
      <c r="G17" s="228">
        <f>SUM(G14:G16)</f>
        <v>7856100000</v>
      </c>
    </row>
    <row r="18" spans="1:7" ht="14.1" customHeight="1" x14ac:dyDescent="0.25">
      <c r="A18" s="11"/>
      <c r="B18" s="57"/>
      <c r="C18" s="57"/>
      <c r="D18" s="57"/>
      <c r="E18" s="57"/>
      <c r="F18" s="57"/>
      <c r="G18" s="229"/>
    </row>
    <row r="19" spans="1:7" ht="13.5" customHeight="1" x14ac:dyDescent="0.25">
      <c r="A19" s="11"/>
      <c r="B19" s="12"/>
      <c r="C19" s="12"/>
      <c r="D19" s="12"/>
      <c r="E19" s="12"/>
      <c r="F19" s="12"/>
      <c r="G19" s="14"/>
    </row>
    <row r="20" spans="1:7" ht="13.5" customHeight="1" x14ac:dyDescent="0.25">
      <c r="A20" s="11"/>
      <c r="B20" s="12"/>
      <c r="C20" s="12"/>
      <c r="D20" s="12"/>
      <c r="E20" s="12"/>
      <c r="F20" s="12"/>
      <c r="G20" s="14"/>
    </row>
    <row r="21" spans="1:7" ht="23.25" customHeight="1" x14ac:dyDescent="0.25">
      <c r="A21" s="11"/>
      <c r="B21" s="504"/>
      <c r="C21" s="504"/>
      <c r="D21" s="504"/>
      <c r="E21" s="504"/>
      <c r="F21" s="504"/>
      <c r="G21" s="14"/>
    </row>
    <row r="22" spans="1:7" ht="13.5" customHeight="1" x14ac:dyDescent="0.25">
      <c r="A22" s="11"/>
      <c r="B22" s="12"/>
      <c r="C22" s="12"/>
      <c r="D22" s="12"/>
      <c r="E22" s="12"/>
      <c r="F22" s="12"/>
      <c r="G22" s="14"/>
    </row>
    <row r="23" spans="1:7" ht="13.5" customHeight="1" x14ac:dyDescent="0.25">
      <c r="A23" s="11"/>
      <c r="B23" s="12"/>
      <c r="C23" s="12"/>
      <c r="D23" s="12"/>
      <c r="E23" s="12"/>
      <c r="F23" s="12"/>
      <c r="G23" s="14"/>
    </row>
    <row r="24" spans="1:7" ht="13.5" customHeight="1" x14ac:dyDescent="0.25">
      <c r="A24" s="11"/>
      <c r="B24" s="12"/>
      <c r="C24" s="12"/>
      <c r="D24" s="12"/>
      <c r="E24" s="12"/>
      <c r="F24" s="12"/>
      <c r="G24" s="14"/>
    </row>
    <row r="25" spans="1:7" ht="13.5" customHeight="1" x14ac:dyDescent="0.25">
      <c r="A25" s="58"/>
      <c r="B25" s="59"/>
      <c r="C25" s="59"/>
      <c r="D25" s="59"/>
      <c r="E25" s="59"/>
      <c r="F25" s="59"/>
      <c r="G25" s="87"/>
    </row>
  </sheetData>
  <mergeCells count="7">
    <mergeCell ref="B21:F21"/>
    <mergeCell ref="B17:C17"/>
    <mergeCell ref="B4:F4"/>
    <mergeCell ref="B6:C6"/>
    <mergeCell ref="E6:F6"/>
    <mergeCell ref="B8:C8"/>
    <mergeCell ref="B16:C16"/>
  </mergeCells>
  <pageMargins left="0.49" right="0.17" top="0.75" bottom="0.75" header="0.3" footer="0.3"/>
  <pageSetup scale="110" orientation="landscape"/>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65"/>
  <sheetViews>
    <sheetView showGridLines="0" workbookViewId="0"/>
  </sheetViews>
  <sheetFormatPr defaultColWidth="8.85546875" defaultRowHeight="15" customHeight="1" x14ac:dyDescent="0.25"/>
  <cols>
    <col min="1" max="3" width="9.140625" style="230" customWidth="1"/>
    <col min="4" max="4" width="11" style="230" customWidth="1"/>
    <col min="5" max="9" width="9.140625" style="230" customWidth="1"/>
    <col min="10" max="10" width="8.85546875" style="230" customWidth="1"/>
    <col min="11" max="16384" width="8.85546875" style="230"/>
  </cols>
  <sheetData>
    <row r="1" spans="1:9" ht="13.5" customHeight="1" x14ac:dyDescent="0.25">
      <c r="A1" s="8"/>
      <c r="B1" s="9"/>
      <c r="C1" s="9"/>
      <c r="D1" s="9"/>
      <c r="E1" s="9"/>
      <c r="F1" s="9"/>
      <c r="G1" s="9"/>
      <c r="H1" s="9"/>
      <c r="I1" s="10"/>
    </row>
    <row r="2" spans="1:9" ht="21" customHeight="1" x14ac:dyDescent="0.35">
      <c r="A2" s="11"/>
      <c r="B2" s="12"/>
      <c r="C2" s="12"/>
      <c r="D2" s="12"/>
      <c r="E2" s="231" t="s">
        <v>21</v>
      </c>
      <c r="F2" s="12"/>
      <c r="G2" s="12"/>
      <c r="H2" s="12"/>
      <c r="I2" s="14"/>
    </row>
    <row r="3" spans="1:9" ht="15.75" customHeight="1" x14ac:dyDescent="0.25">
      <c r="A3" s="11"/>
      <c r="B3" s="15"/>
      <c r="C3" s="15"/>
      <c r="D3" s="15"/>
      <c r="E3" s="15"/>
      <c r="F3" s="15"/>
      <c r="G3" s="15"/>
      <c r="H3" s="15"/>
      <c r="I3" s="203"/>
    </row>
    <row r="4" spans="1:9" ht="24" customHeight="1" x14ac:dyDescent="0.35">
      <c r="A4" s="16"/>
      <c r="B4" s="90" t="s">
        <v>180</v>
      </c>
      <c r="C4" s="232"/>
      <c r="D4" s="232"/>
      <c r="E4" s="232"/>
      <c r="F4" s="232"/>
      <c r="G4" s="232"/>
      <c r="H4" s="233"/>
      <c r="I4" s="234"/>
    </row>
    <row r="5" spans="1:9" ht="19.5" customHeight="1" x14ac:dyDescent="0.35">
      <c r="A5" s="16"/>
      <c r="B5" s="235"/>
      <c r="C5" s="177"/>
      <c r="D5" s="177"/>
      <c r="E5" s="177"/>
      <c r="F5" s="177"/>
      <c r="G5" s="177"/>
      <c r="H5" s="236" t="s">
        <v>181</v>
      </c>
      <c r="I5" s="178"/>
    </row>
    <row r="6" spans="1:9" ht="13.5" customHeight="1" x14ac:dyDescent="0.25">
      <c r="A6" s="16"/>
      <c r="B6" s="102"/>
      <c r="C6" s="103"/>
      <c r="D6" s="237" t="s">
        <v>84</v>
      </c>
      <c r="E6" s="103"/>
      <c r="F6" s="103"/>
      <c r="G6" s="237" t="s">
        <v>85</v>
      </c>
      <c r="H6" s="237" t="s">
        <v>86</v>
      </c>
      <c r="I6" s="191" t="s">
        <v>182</v>
      </c>
    </row>
    <row r="7" spans="1:9" ht="13.5" customHeight="1" x14ac:dyDescent="0.25">
      <c r="A7" s="16"/>
      <c r="B7" s="184" t="s">
        <v>46</v>
      </c>
      <c r="C7" s="185" t="s">
        <v>183</v>
      </c>
      <c r="D7" s="185" t="s">
        <v>90</v>
      </c>
      <c r="E7" s="185" t="s">
        <v>91</v>
      </c>
      <c r="F7" s="185" t="s">
        <v>92</v>
      </c>
      <c r="G7" s="185" t="s">
        <v>93</v>
      </c>
      <c r="H7" s="185" t="s">
        <v>94</v>
      </c>
      <c r="I7" s="186" t="s">
        <v>184</v>
      </c>
    </row>
    <row r="8" spans="1:9" ht="13.5" customHeight="1" x14ac:dyDescent="0.25">
      <c r="A8" s="16"/>
      <c r="B8" s="238">
        <v>1949</v>
      </c>
      <c r="C8" s="239">
        <v>-411.5</v>
      </c>
      <c r="D8" s="239">
        <v>43.9</v>
      </c>
      <c r="E8" s="239">
        <v>1.2</v>
      </c>
      <c r="F8" s="239">
        <v>1.3</v>
      </c>
      <c r="G8" s="239">
        <v>11</v>
      </c>
      <c r="H8" s="239">
        <v>32.799999999999997</v>
      </c>
      <c r="I8" s="240">
        <v>-378.7</v>
      </c>
    </row>
    <row r="9" spans="1:9" ht="13.5" customHeight="1" x14ac:dyDescent="0.25">
      <c r="A9" s="16"/>
      <c r="B9" s="238">
        <v>1950</v>
      </c>
      <c r="C9" s="127"/>
      <c r="D9" s="239">
        <v>43.2</v>
      </c>
      <c r="E9" s="239">
        <v>0.88362831858407098</v>
      </c>
      <c r="F9" s="239">
        <v>1.7</v>
      </c>
      <c r="G9" s="239">
        <v>11.5148799999999</v>
      </c>
      <c r="H9" s="239">
        <v>30.8687483185841</v>
      </c>
      <c r="I9" s="240">
        <v>30.8687483185841</v>
      </c>
    </row>
    <row r="10" spans="1:9" ht="13.5" customHeight="1" x14ac:dyDescent="0.25">
      <c r="A10" s="16"/>
      <c r="B10" s="238">
        <v>1951</v>
      </c>
      <c r="C10" s="127"/>
      <c r="D10" s="239">
        <v>34</v>
      </c>
      <c r="E10" s="239">
        <v>0.892819010416666</v>
      </c>
      <c r="F10" s="239">
        <v>2.6</v>
      </c>
      <c r="G10" s="239">
        <v>3.1000000000000201</v>
      </c>
      <c r="H10" s="239">
        <v>29.192819010416599</v>
      </c>
      <c r="I10" s="240">
        <v>29.192819010416599</v>
      </c>
    </row>
    <row r="11" spans="1:9" ht="13.5" customHeight="1" x14ac:dyDescent="0.25">
      <c r="A11" s="16"/>
      <c r="B11" s="238">
        <v>1952</v>
      </c>
      <c r="C11" s="127"/>
      <c r="D11" s="239">
        <v>33.6</v>
      </c>
      <c r="E11" s="239">
        <v>1.1148431362279401</v>
      </c>
      <c r="F11" s="239">
        <v>3.5</v>
      </c>
      <c r="G11" s="239">
        <v>3</v>
      </c>
      <c r="H11" s="239">
        <v>28.214843136227898</v>
      </c>
      <c r="I11" s="240">
        <v>28.214843136227898</v>
      </c>
    </row>
    <row r="12" spans="1:9" ht="13.5" customHeight="1" x14ac:dyDescent="0.25">
      <c r="A12" s="16"/>
      <c r="B12" s="238">
        <v>1953</v>
      </c>
      <c r="C12" s="127"/>
      <c r="D12" s="239">
        <v>35.815423635744999</v>
      </c>
      <c r="E12" s="239">
        <v>1.4417651278761201</v>
      </c>
      <c r="F12" s="239">
        <v>3.8</v>
      </c>
      <c r="G12" s="239">
        <v>4.6999999999999904</v>
      </c>
      <c r="H12" s="239">
        <v>28.757188763621201</v>
      </c>
      <c r="I12" s="240">
        <v>28.757188763621201</v>
      </c>
    </row>
    <row r="13" spans="1:9" ht="13.5" customHeight="1" x14ac:dyDescent="0.25">
      <c r="A13" s="16"/>
      <c r="B13" s="238">
        <v>1954</v>
      </c>
      <c r="C13" s="127"/>
      <c r="D13" s="239">
        <v>46.9249671905499</v>
      </c>
      <c r="E13" s="239">
        <v>2.2879020349709198</v>
      </c>
      <c r="F13" s="239">
        <v>6.5</v>
      </c>
      <c r="G13" s="239">
        <v>8.4000000000000306</v>
      </c>
      <c r="H13" s="239">
        <v>34.312869225520799</v>
      </c>
      <c r="I13" s="240">
        <v>34.312869225520799</v>
      </c>
    </row>
    <row r="14" spans="1:9" ht="13.5" customHeight="1" x14ac:dyDescent="0.25">
      <c r="A14" s="16"/>
      <c r="B14" s="238">
        <v>1955</v>
      </c>
      <c r="C14" s="127"/>
      <c r="D14" s="239">
        <v>55.050312894844502</v>
      </c>
      <c r="E14" s="239">
        <v>4.0102945542105104</v>
      </c>
      <c r="F14" s="239">
        <v>5</v>
      </c>
      <c r="G14" s="239">
        <v>16.100000000000001</v>
      </c>
      <c r="H14" s="239">
        <v>37.960607449054997</v>
      </c>
      <c r="I14" s="240">
        <v>37.960607449054997</v>
      </c>
    </row>
    <row r="15" spans="1:9" ht="13.5" customHeight="1" x14ac:dyDescent="0.25">
      <c r="A15" s="16"/>
      <c r="B15" s="238">
        <v>1956</v>
      </c>
      <c r="C15" s="127"/>
      <c r="D15" s="239">
        <v>63.6249405337593</v>
      </c>
      <c r="E15" s="239">
        <v>4.7386344573058201</v>
      </c>
      <c r="F15" s="239">
        <v>8.1</v>
      </c>
      <c r="G15" s="239">
        <v>18.2</v>
      </c>
      <c r="H15" s="239">
        <v>42.063574991065103</v>
      </c>
      <c r="I15" s="240">
        <v>42.063574991065103</v>
      </c>
    </row>
    <row r="16" spans="1:9" ht="13.5" customHeight="1" x14ac:dyDescent="0.25">
      <c r="A16" s="16"/>
      <c r="B16" s="238">
        <v>1957</v>
      </c>
      <c r="C16" s="127"/>
      <c r="D16" s="239">
        <v>66.245804077745504</v>
      </c>
      <c r="E16" s="239">
        <v>4.82931619121827</v>
      </c>
      <c r="F16" s="239">
        <v>22.6</v>
      </c>
      <c r="G16" s="239">
        <v>3</v>
      </c>
      <c r="H16" s="239">
        <v>45.475120268963799</v>
      </c>
      <c r="I16" s="240">
        <v>45.475120268963799</v>
      </c>
    </row>
    <row r="17" spans="1:9" ht="13.5" customHeight="1" x14ac:dyDescent="0.25">
      <c r="A17" s="16"/>
      <c r="B17" s="238">
        <v>1958</v>
      </c>
      <c r="C17" s="127"/>
      <c r="D17" s="239">
        <v>79.388053632896003</v>
      </c>
      <c r="E17" s="239">
        <v>3.26890044035104</v>
      </c>
      <c r="F17" s="239">
        <v>19.7</v>
      </c>
      <c r="G17" s="239">
        <v>-11.3</v>
      </c>
      <c r="H17" s="239">
        <v>74.256954073247101</v>
      </c>
      <c r="I17" s="240">
        <v>74.256954073247101</v>
      </c>
    </row>
    <row r="18" spans="1:9" ht="13.5" customHeight="1" x14ac:dyDescent="0.25">
      <c r="A18" s="16"/>
      <c r="B18" s="238">
        <v>1959</v>
      </c>
      <c r="C18" s="127"/>
      <c r="D18" s="239">
        <v>92.014762851566104</v>
      </c>
      <c r="E18" s="239">
        <v>5.5288208146657301</v>
      </c>
      <c r="F18" s="239">
        <v>22.1</v>
      </c>
      <c r="G18" s="239">
        <v>22.9</v>
      </c>
      <c r="H18" s="239">
        <v>52.543583666231797</v>
      </c>
      <c r="I18" s="240">
        <v>52.543583666231797</v>
      </c>
    </row>
    <row r="19" spans="1:9" ht="13.5" customHeight="1" x14ac:dyDescent="0.25">
      <c r="A19" s="16"/>
      <c r="B19" s="238">
        <v>1960</v>
      </c>
      <c r="C19" s="127"/>
      <c r="D19" s="239">
        <v>105.98003858480899</v>
      </c>
      <c r="E19" s="239">
        <v>6.8469490687438803</v>
      </c>
      <c r="F19" s="239">
        <v>24.2</v>
      </c>
      <c r="G19" s="239">
        <v>17.7</v>
      </c>
      <c r="H19" s="239">
        <v>70.9269876535527</v>
      </c>
      <c r="I19" s="240">
        <v>70.9269876535527</v>
      </c>
    </row>
    <row r="20" spans="1:9" ht="13.5" customHeight="1" x14ac:dyDescent="0.25">
      <c r="A20" s="16"/>
      <c r="B20" s="238">
        <v>1961</v>
      </c>
      <c r="C20" s="127"/>
      <c r="D20" s="239">
        <v>122.936628256124</v>
      </c>
      <c r="E20" s="239">
        <v>7.87169113087237</v>
      </c>
      <c r="F20" s="239">
        <v>26</v>
      </c>
      <c r="G20" s="239">
        <v>41.206000000000003</v>
      </c>
      <c r="H20" s="239">
        <v>63.602319386996797</v>
      </c>
      <c r="I20" s="240">
        <v>63.602319386996797</v>
      </c>
    </row>
    <row r="21" spans="1:9" ht="13.5" customHeight="1" x14ac:dyDescent="0.25">
      <c r="A21" s="16"/>
      <c r="B21" s="238">
        <v>1962</v>
      </c>
      <c r="C21" s="127"/>
      <c r="D21" s="239">
        <v>119.23205418181</v>
      </c>
      <c r="E21" s="239">
        <v>9.6034401419637803</v>
      </c>
      <c r="F21" s="239">
        <v>29.364049999999999</v>
      </c>
      <c r="G21" s="239">
        <v>6.7902500000000101</v>
      </c>
      <c r="H21" s="239">
        <v>92.681194323773497</v>
      </c>
      <c r="I21" s="240">
        <v>92.681194323773497</v>
      </c>
    </row>
    <row r="22" spans="1:9" ht="13.5" customHeight="1" x14ac:dyDescent="0.25">
      <c r="A22" s="16"/>
      <c r="B22" s="238">
        <v>1963</v>
      </c>
      <c r="C22" s="239"/>
      <c r="D22" s="239">
        <v>127.344589282372</v>
      </c>
      <c r="E22" s="239">
        <v>9.6972456471298294</v>
      </c>
      <c r="F22" s="239">
        <v>14.2738888888889</v>
      </c>
      <c r="G22" s="239">
        <v>41.803749999999901</v>
      </c>
      <c r="H22" s="239">
        <v>80.964196040613103</v>
      </c>
      <c r="I22" s="240">
        <v>80.964196040613103</v>
      </c>
    </row>
    <row r="23" spans="1:9" ht="13.5" customHeight="1" x14ac:dyDescent="0.25">
      <c r="A23" s="16"/>
      <c r="B23" s="238">
        <v>1964</v>
      </c>
      <c r="C23" s="127"/>
      <c r="D23" s="239">
        <v>120.41245393549001</v>
      </c>
      <c r="E23" s="239">
        <v>9.0906196135553596</v>
      </c>
      <c r="F23" s="239">
        <v>2.6627777777777801</v>
      </c>
      <c r="G23" s="239">
        <v>37.400000000000098</v>
      </c>
      <c r="H23" s="239">
        <v>89.440295771267401</v>
      </c>
      <c r="I23" s="240">
        <v>89.440295771267401</v>
      </c>
    </row>
    <row r="24" spans="1:9" ht="13.5" customHeight="1" x14ac:dyDescent="0.25">
      <c r="A24" s="16"/>
      <c r="B24" s="238">
        <v>1965</v>
      </c>
      <c r="C24" s="127"/>
      <c r="D24" s="239">
        <v>126.02646400471799</v>
      </c>
      <c r="E24" s="239">
        <v>11.361138641118799</v>
      </c>
      <c r="F24" s="239">
        <v>11.823777777777799</v>
      </c>
      <c r="G24" s="239">
        <v>-57.7</v>
      </c>
      <c r="H24" s="239">
        <v>183.263824868059</v>
      </c>
      <c r="I24" s="240">
        <v>183.263824868059</v>
      </c>
    </row>
    <row r="25" spans="1:9" ht="13.5" customHeight="1" x14ac:dyDescent="0.25">
      <c r="A25" s="16"/>
      <c r="B25" s="238">
        <v>1966</v>
      </c>
      <c r="C25" s="127"/>
      <c r="D25" s="239">
        <v>120.672715747388</v>
      </c>
      <c r="E25" s="239">
        <v>8.2815787268413406</v>
      </c>
      <c r="F25" s="239">
        <v>20.1147777777778</v>
      </c>
      <c r="G25" s="239">
        <v>-75.299999999999699</v>
      </c>
      <c r="H25" s="239">
        <v>184.13951669645101</v>
      </c>
      <c r="I25" s="240">
        <v>184.13951669645101</v>
      </c>
    </row>
    <row r="26" spans="1:9" ht="13.5" customHeight="1" x14ac:dyDescent="0.25">
      <c r="A26" s="16"/>
      <c r="B26" s="238">
        <v>1967</v>
      </c>
      <c r="C26" s="127"/>
      <c r="D26" s="239">
        <v>132.10900000000001</v>
      </c>
      <c r="E26" s="239">
        <v>5.3644203333333298</v>
      </c>
      <c r="F26" s="239">
        <v>16.536000000000001</v>
      </c>
      <c r="G26" s="239">
        <v>10.1999999999992</v>
      </c>
      <c r="H26" s="239">
        <v>110.737420333334</v>
      </c>
      <c r="I26" s="240">
        <v>110.737420333334</v>
      </c>
    </row>
    <row r="27" spans="1:9" ht="13.5" customHeight="1" x14ac:dyDescent="0.25">
      <c r="A27" s="16"/>
      <c r="B27" s="238">
        <v>1968</v>
      </c>
      <c r="C27" s="127"/>
      <c r="D27" s="239">
        <v>128.35088882018201</v>
      </c>
      <c r="E27" s="239">
        <v>5.1830862552554899</v>
      </c>
      <c r="F27" s="239">
        <v>8.2825555555555503</v>
      </c>
      <c r="G27" s="239">
        <v>33.499999999999901</v>
      </c>
      <c r="H27" s="239">
        <v>91.751419519881907</v>
      </c>
      <c r="I27" s="240">
        <v>91.751419519881907</v>
      </c>
    </row>
    <row r="28" spans="1:9" ht="13.5" customHeight="1" x14ac:dyDescent="0.25">
      <c r="A28" s="16"/>
      <c r="B28" s="238">
        <v>1969</v>
      </c>
      <c r="C28" s="127"/>
      <c r="D28" s="239">
        <v>131.25966093024101</v>
      </c>
      <c r="E28" s="239">
        <v>6.6602443702672396</v>
      </c>
      <c r="F28" s="239">
        <v>33</v>
      </c>
      <c r="G28" s="239">
        <v>-123.49999999999901</v>
      </c>
      <c r="H28" s="239">
        <v>228.41990530050799</v>
      </c>
      <c r="I28" s="240">
        <v>228.41990530050799</v>
      </c>
    </row>
    <row r="29" spans="1:9" ht="13.5" customHeight="1" x14ac:dyDescent="0.25">
      <c r="A29" s="16"/>
      <c r="B29" s="238">
        <v>1970</v>
      </c>
      <c r="C29" s="127"/>
      <c r="D29" s="239">
        <v>164.438685960058</v>
      </c>
      <c r="E29" s="239">
        <v>6.8444811737748603</v>
      </c>
      <c r="F29" s="239">
        <v>34.724497991967901</v>
      </c>
      <c r="G29" s="239">
        <v>-61.500000000000497</v>
      </c>
      <c r="H29" s="239">
        <v>198.05866914186501</v>
      </c>
      <c r="I29" s="240">
        <v>198.05866914186501</v>
      </c>
    </row>
    <row r="30" spans="1:9" ht="13.5" customHeight="1" x14ac:dyDescent="0.25">
      <c r="A30" s="16"/>
      <c r="B30" s="238">
        <v>1971</v>
      </c>
      <c r="C30" s="127"/>
      <c r="D30" s="239">
        <v>186.41967355124601</v>
      </c>
      <c r="E30" s="239">
        <v>6.8332910772981901</v>
      </c>
      <c r="F30" s="239">
        <v>38.274045515394903</v>
      </c>
      <c r="G30" s="239">
        <v>100.8</v>
      </c>
      <c r="H30" s="239">
        <v>54.178919113149298</v>
      </c>
      <c r="I30" s="240">
        <v>54.178919113149298</v>
      </c>
    </row>
    <row r="31" spans="1:9" ht="13.5" customHeight="1" x14ac:dyDescent="0.25">
      <c r="A31" s="16"/>
      <c r="B31" s="238">
        <v>1972</v>
      </c>
      <c r="C31" s="127"/>
      <c r="D31" s="239">
        <v>183.81689753252201</v>
      </c>
      <c r="E31" s="239">
        <v>10.143680525174799</v>
      </c>
      <c r="F31" s="239">
        <v>34.902302543507403</v>
      </c>
      <c r="G31" s="239">
        <v>-61.4</v>
      </c>
      <c r="H31" s="239">
        <v>220.45827551418901</v>
      </c>
      <c r="I31" s="240">
        <v>220.45827551418901</v>
      </c>
    </row>
    <row r="32" spans="1:9" ht="13.5" customHeight="1" x14ac:dyDescent="0.25">
      <c r="A32" s="16"/>
      <c r="B32" s="238">
        <v>1973</v>
      </c>
      <c r="C32" s="127"/>
      <c r="D32" s="239">
        <v>205.97279316990799</v>
      </c>
      <c r="E32" s="239">
        <v>15.638984515126401</v>
      </c>
      <c r="F32" s="239">
        <v>33.863116465863399</v>
      </c>
      <c r="G32" s="239">
        <v>12.0809819625538</v>
      </c>
      <c r="H32" s="239">
        <v>175.66767925661699</v>
      </c>
      <c r="I32" s="240">
        <v>175.66767925661699</v>
      </c>
    </row>
    <row r="33" spans="1:9" ht="13.5" customHeight="1" x14ac:dyDescent="0.25">
      <c r="A33" s="16"/>
      <c r="B33" s="238">
        <v>1974</v>
      </c>
      <c r="C33" s="127"/>
      <c r="D33" s="239">
        <v>142.479774195045</v>
      </c>
      <c r="E33" s="239">
        <v>14.987831182785699</v>
      </c>
      <c r="F33" s="239">
        <v>49.9074541564583</v>
      </c>
      <c r="G33" s="239">
        <v>91.564452580402403</v>
      </c>
      <c r="H33" s="239">
        <v>15.9956986409702</v>
      </c>
      <c r="I33" s="240">
        <v>15.9956986409702</v>
      </c>
    </row>
    <row r="34" spans="1:9" ht="13.5" customHeight="1" x14ac:dyDescent="0.25">
      <c r="A34" s="16"/>
      <c r="B34" s="238">
        <v>1975</v>
      </c>
      <c r="C34" s="127"/>
      <c r="D34" s="239">
        <v>194.42389599793</v>
      </c>
      <c r="E34" s="239">
        <v>19.652925938438798</v>
      </c>
      <c r="F34" s="239">
        <v>57.7</v>
      </c>
      <c r="G34" s="239">
        <v>180.44521943431201</v>
      </c>
      <c r="H34" s="239">
        <v>-24.068397497943199</v>
      </c>
      <c r="I34" s="240">
        <v>-24.068397497943199</v>
      </c>
    </row>
    <row r="35" spans="1:9" ht="13.5" customHeight="1" x14ac:dyDescent="0.25">
      <c r="A35" s="16"/>
      <c r="B35" s="238">
        <v>1976</v>
      </c>
      <c r="C35" s="127"/>
      <c r="D35" s="239">
        <v>294.49272489306998</v>
      </c>
      <c r="E35" s="239">
        <v>23.356146307676301</v>
      </c>
      <c r="F35" s="239">
        <v>59.2</v>
      </c>
      <c r="G35" s="239">
        <v>-51.390653977267803</v>
      </c>
      <c r="H35" s="239">
        <v>310.039525178014</v>
      </c>
      <c r="I35" s="240">
        <v>310.039525178014</v>
      </c>
    </row>
    <row r="36" spans="1:9" ht="13.5" customHeight="1" x14ac:dyDescent="0.25">
      <c r="A36" s="16"/>
      <c r="B36" s="238">
        <v>1977</v>
      </c>
      <c r="C36" s="239"/>
      <c r="D36" s="239">
        <v>326.92476965113298</v>
      </c>
      <c r="E36" s="239">
        <v>32.1</v>
      </c>
      <c r="F36" s="239">
        <v>50.6</v>
      </c>
      <c r="G36" s="239">
        <v>135.68480333328699</v>
      </c>
      <c r="H36" s="239">
        <v>172.73996631784601</v>
      </c>
      <c r="I36" s="240">
        <v>172.73996631784601</v>
      </c>
    </row>
    <row r="37" spans="1:9" ht="13.5" customHeight="1" x14ac:dyDescent="0.25">
      <c r="A37" s="16"/>
      <c r="B37" s="238">
        <v>1978</v>
      </c>
      <c r="C37" s="239"/>
      <c r="D37" s="239">
        <v>332.42806383502301</v>
      </c>
      <c r="E37" s="239">
        <v>36.4</v>
      </c>
      <c r="F37" s="239">
        <v>45.8</v>
      </c>
      <c r="G37" s="239">
        <v>148.80906177359299</v>
      </c>
      <c r="H37" s="239">
        <v>174.21900206142899</v>
      </c>
      <c r="I37" s="240">
        <v>174.21900206142899</v>
      </c>
    </row>
    <row r="38" spans="1:9" ht="13.5" customHeight="1" x14ac:dyDescent="0.25">
      <c r="A38" s="16"/>
      <c r="B38" s="238">
        <v>1979</v>
      </c>
      <c r="C38" s="239"/>
      <c r="D38" s="239">
        <v>384.94065622455298</v>
      </c>
      <c r="E38" s="239">
        <v>37.6</v>
      </c>
      <c r="F38" s="239">
        <v>51.5</v>
      </c>
      <c r="G38" s="239">
        <v>383.35425228495302</v>
      </c>
      <c r="H38" s="239">
        <v>-12.3135960603997</v>
      </c>
      <c r="I38" s="240">
        <v>-12.3135960603997</v>
      </c>
    </row>
    <row r="39" spans="1:9" ht="13.5" customHeight="1" x14ac:dyDescent="0.25">
      <c r="A39" s="16"/>
      <c r="B39" s="238">
        <v>1980</v>
      </c>
      <c r="C39" s="239"/>
      <c r="D39" s="239">
        <v>448.75808053483098</v>
      </c>
      <c r="E39" s="239">
        <v>36.5</v>
      </c>
      <c r="F39" s="239">
        <v>84.8</v>
      </c>
      <c r="G39" s="239">
        <v>331.151882608167</v>
      </c>
      <c r="H39" s="239">
        <v>69.306197926664396</v>
      </c>
      <c r="I39" s="240">
        <v>69.306197926664396</v>
      </c>
    </row>
    <row r="40" spans="1:9" ht="13.5" customHeight="1" x14ac:dyDescent="0.25">
      <c r="A40" s="16"/>
      <c r="B40" s="238">
        <v>1981</v>
      </c>
      <c r="C40" s="239"/>
      <c r="D40" s="239">
        <v>483.979762804225</v>
      </c>
      <c r="E40" s="239">
        <v>42</v>
      </c>
      <c r="F40" s="239">
        <v>138</v>
      </c>
      <c r="G40" s="239">
        <v>-209.2</v>
      </c>
      <c r="H40" s="239">
        <v>597.17976280422499</v>
      </c>
      <c r="I40" s="240">
        <v>597.17976280422499</v>
      </c>
    </row>
    <row r="41" spans="1:9" ht="13.5" customHeight="1" x14ac:dyDescent="0.25">
      <c r="A41" s="16"/>
      <c r="B41" s="238">
        <v>1982</v>
      </c>
      <c r="C41" s="239"/>
      <c r="D41" s="239">
        <v>516.47175510453303</v>
      </c>
      <c r="E41" s="239">
        <v>56</v>
      </c>
      <c r="F41" s="239">
        <v>127</v>
      </c>
      <c r="G41" s="239">
        <v>101.7</v>
      </c>
      <c r="H41" s="239">
        <v>343.77175510453299</v>
      </c>
      <c r="I41" s="240">
        <v>343.77175510453299</v>
      </c>
    </row>
    <row r="42" spans="1:9" ht="13.5" customHeight="1" x14ac:dyDescent="0.25">
      <c r="A42" s="16"/>
      <c r="B42" s="238">
        <v>1983</v>
      </c>
      <c r="C42" s="239"/>
      <c r="D42" s="239">
        <v>523.14927258858404</v>
      </c>
      <c r="E42" s="239">
        <v>61</v>
      </c>
      <c r="F42" s="239">
        <v>271</v>
      </c>
      <c r="G42" s="239">
        <v>-121</v>
      </c>
      <c r="H42" s="239">
        <v>434.14927258858398</v>
      </c>
      <c r="I42" s="240">
        <v>434.14927258858398</v>
      </c>
    </row>
    <row r="43" spans="1:9" ht="13.5" customHeight="1" x14ac:dyDescent="0.25">
      <c r="A43" s="16"/>
      <c r="B43" s="238">
        <v>1984</v>
      </c>
      <c r="C43" s="239"/>
      <c r="D43" s="239">
        <v>571.73323071964603</v>
      </c>
      <c r="E43" s="239">
        <v>77</v>
      </c>
      <c r="F43" s="239">
        <v>454</v>
      </c>
      <c r="G43" s="239">
        <v>-40.5</v>
      </c>
      <c r="H43" s="239">
        <v>235.233230719646</v>
      </c>
      <c r="I43" s="240">
        <v>235.233230719646</v>
      </c>
    </row>
    <row r="44" spans="1:9" ht="13.5" customHeight="1" x14ac:dyDescent="0.25">
      <c r="A44" s="16"/>
      <c r="B44" s="238">
        <v>1985</v>
      </c>
      <c r="C44" s="239">
        <v>-69</v>
      </c>
      <c r="D44" s="239">
        <v>678.17122759860797</v>
      </c>
      <c r="E44" s="239">
        <v>123</v>
      </c>
      <c r="F44" s="239">
        <v>570</v>
      </c>
      <c r="G44" s="239">
        <v>-50</v>
      </c>
      <c r="H44" s="239">
        <v>281.17122759860803</v>
      </c>
      <c r="I44" s="240">
        <v>212.171227598608</v>
      </c>
    </row>
    <row r="45" spans="1:9" ht="13.5" customHeight="1" x14ac:dyDescent="0.25">
      <c r="A45" s="16"/>
      <c r="B45" s="238">
        <v>1986</v>
      </c>
      <c r="C45" s="239"/>
      <c r="D45" s="239">
        <v>792.25531754673</v>
      </c>
      <c r="E45" s="239">
        <v>177</v>
      </c>
      <c r="F45" s="239">
        <v>551</v>
      </c>
      <c r="G45" s="239">
        <v>-30</v>
      </c>
      <c r="H45" s="239">
        <v>448.25531754673</v>
      </c>
      <c r="I45" s="240">
        <v>448.25531754673</v>
      </c>
    </row>
    <row r="46" spans="1:9" ht="13.5" customHeight="1" x14ac:dyDescent="0.25">
      <c r="A46" s="16"/>
      <c r="B46" s="238">
        <v>1987</v>
      </c>
      <c r="C46" s="239"/>
      <c r="D46" s="239">
        <v>860.76479456621598</v>
      </c>
      <c r="E46" s="239">
        <v>184</v>
      </c>
      <c r="F46" s="239">
        <v>363</v>
      </c>
      <c r="G46" s="239">
        <v>-30</v>
      </c>
      <c r="H46" s="239">
        <v>711.76479456621598</v>
      </c>
      <c r="I46" s="240">
        <v>711.76479456621598</v>
      </c>
    </row>
    <row r="47" spans="1:9" ht="15.75" customHeight="1" x14ac:dyDescent="0.25">
      <c r="A47" s="16"/>
      <c r="B47" s="241">
        <v>1988</v>
      </c>
      <c r="C47" s="242">
        <v>8966.4</v>
      </c>
      <c r="D47" s="242">
        <v>905.67993692037601</v>
      </c>
      <c r="E47" s="242">
        <v>210</v>
      </c>
      <c r="F47" s="242">
        <v>350</v>
      </c>
      <c r="G47" s="242">
        <v>-60</v>
      </c>
      <c r="H47" s="242">
        <v>825.67993692037498</v>
      </c>
      <c r="I47" s="243">
        <v>9792.0799369203705</v>
      </c>
    </row>
    <row r="48" spans="1:9" ht="15.75" customHeight="1" x14ac:dyDescent="0.25">
      <c r="A48" s="16"/>
      <c r="B48" s="181"/>
      <c r="C48" s="244"/>
      <c r="D48" s="245"/>
      <c r="E48" s="245"/>
      <c r="F48" s="246" t="s">
        <v>185</v>
      </c>
      <c r="G48" s="245"/>
      <c r="H48" s="247"/>
      <c r="I48" s="248">
        <v>0.15816665473306299</v>
      </c>
    </row>
    <row r="49" spans="1:9" ht="16.5" customHeight="1" x14ac:dyDescent="0.25">
      <c r="A49" s="16"/>
      <c r="B49" s="138"/>
      <c r="C49" s="36"/>
      <c r="D49" s="36"/>
      <c r="E49" s="36"/>
      <c r="F49" s="249" t="s">
        <v>186</v>
      </c>
      <c r="G49" s="36"/>
      <c r="H49" s="36"/>
      <c r="I49" s="250">
        <v>0.18920831841632901</v>
      </c>
    </row>
    <row r="50" spans="1:9" ht="14.1" customHeight="1" x14ac:dyDescent="0.25">
      <c r="A50" s="16"/>
      <c r="B50" s="251" t="s">
        <v>187</v>
      </c>
      <c r="C50" s="252">
        <v>9.9024999999999999</v>
      </c>
      <c r="D50" s="253"/>
      <c r="E50" s="254"/>
      <c r="F50" s="253"/>
      <c r="G50" s="253"/>
      <c r="H50" s="253"/>
      <c r="I50" s="178"/>
    </row>
    <row r="51" spans="1:9" ht="13.5" customHeight="1" x14ac:dyDescent="0.25">
      <c r="A51" s="16"/>
      <c r="B51" s="255" t="s">
        <v>188</v>
      </c>
      <c r="C51" s="126">
        <v>39.282037352633203</v>
      </c>
      <c r="D51" s="256"/>
      <c r="E51" s="155"/>
      <c r="F51" s="197"/>
      <c r="G51" s="256"/>
      <c r="H51" s="256"/>
      <c r="I51" s="257"/>
    </row>
    <row r="52" spans="1:9" ht="13.5" customHeight="1" x14ac:dyDescent="0.25">
      <c r="A52" s="16"/>
      <c r="B52" s="258"/>
      <c r="C52" s="239">
        <v>-480.5</v>
      </c>
      <c r="D52" s="239">
        <v>10025.3900719545</v>
      </c>
      <c r="E52" s="239">
        <v>1280.2146787351801</v>
      </c>
      <c r="F52" s="239">
        <v>3648.4292444509701</v>
      </c>
      <c r="G52" s="239">
        <v>793.31488000000002</v>
      </c>
      <c r="H52" s="239">
        <v>6038.1806893183102</v>
      </c>
      <c r="I52" s="158"/>
    </row>
    <row r="53" spans="1:9" ht="13.5" customHeight="1" x14ac:dyDescent="0.25">
      <c r="A53" s="16"/>
      <c r="B53" s="258"/>
      <c r="C53" s="239">
        <v>480.5</v>
      </c>
      <c r="D53" s="239">
        <v>4441.74412445097</v>
      </c>
      <c r="E53" s="103"/>
      <c r="F53" s="239"/>
      <c r="G53" s="239"/>
      <c r="H53" s="239"/>
      <c r="I53" s="158"/>
    </row>
    <row r="54" spans="1:9" ht="15.75" customHeight="1" x14ac:dyDescent="0.25">
      <c r="A54" s="16"/>
      <c r="B54" s="102"/>
      <c r="C54" s="155"/>
      <c r="D54" s="139"/>
      <c r="E54" s="139"/>
      <c r="F54" s="139"/>
      <c r="G54" s="242"/>
      <c r="H54" s="239"/>
      <c r="I54" s="158"/>
    </row>
    <row r="55" spans="1:9" ht="14.25" customHeight="1" x14ac:dyDescent="0.25">
      <c r="A55" s="16"/>
      <c r="B55" s="259"/>
      <c r="C55" s="158"/>
      <c r="D55" s="260">
        <v>480.5</v>
      </c>
      <c r="E55" s="236" t="s">
        <v>189</v>
      </c>
      <c r="F55" s="261"/>
      <c r="G55" s="262"/>
      <c r="H55" s="259"/>
      <c r="I55" s="158"/>
    </row>
    <row r="56" spans="1:9" ht="13.7" customHeight="1" x14ac:dyDescent="0.25">
      <c r="A56" s="16"/>
      <c r="B56" s="156"/>
      <c r="C56" s="158"/>
      <c r="D56" s="263">
        <v>4441.74412445097</v>
      </c>
      <c r="E56" s="148" t="s">
        <v>190</v>
      </c>
      <c r="F56" s="264"/>
      <c r="G56" s="265"/>
      <c r="H56" s="156"/>
      <c r="I56" s="158"/>
    </row>
    <row r="57" spans="1:9" ht="15.75" customHeight="1" x14ac:dyDescent="0.25">
      <c r="A57" s="16"/>
      <c r="B57" s="156"/>
      <c r="C57" s="158"/>
      <c r="D57" s="266">
        <v>4922.24412445097</v>
      </c>
      <c r="E57" s="140" t="s">
        <v>191</v>
      </c>
      <c r="F57" s="141"/>
      <c r="G57" s="124"/>
      <c r="H57" s="156"/>
      <c r="I57" s="158"/>
    </row>
    <row r="58" spans="1:9" ht="14.1" customHeight="1" x14ac:dyDescent="0.25">
      <c r="A58" s="16"/>
      <c r="B58" s="156"/>
      <c r="C58" s="158"/>
      <c r="D58" s="260">
        <v>11305.604750689699</v>
      </c>
      <c r="E58" s="267" t="s">
        <v>192</v>
      </c>
      <c r="F58" s="254"/>
      <c r="G58" s="137"/>
      <c r="H58" s="156"/>
      <c r="I58" s="158"/>
    </row>
    <row r="59" spans="1:9" ht="13.5" customHeight="1" x14ac:dyDescent="0.25">
      <c r="A59" s="16"/>
      <c r="B59" s="156"/>
      <c r="C59" s="158"/>
      <c r="D59" s="21"/>
      <c r="E59" s="148" t="s">
        <v>193</v>
      </c>
      <c r="F59" s="12"/>
      <c r="G59" s="199"/>
      <c r="H59" s="156"/>
      <c r="I59" s="158"/>
    </row>
    <row r="60" spans="1:9" ht="13.5" customHeight="1" x14ac:dyDescent="0.25">
      <c r="A60" s="16"/>
      <c r="B60" s="156"/>
      <c r="C60" s="158"/>
      <c r="D60" s="263">
        <v>8966.4</v>
      </c>
      <c r="E60" s="159" t="s">
        <v>194</v>
      </c>
      <c r="F60" s="119"/>
      <c r="G60" s="199"/>
      <c r="H60" s="156"/>
      <c r="I60" s="158"/>
    </row>
    <row r="61" spans="1:9" ht="15.75" customHeight="1" x14ac:dyDescent="0.25">
      <c r="A61" s="16"/>
      <c r="B61" s="138"/>
      <c r="C61" s="142"/>
      <c r="D61" s="266">
        <v>20272.004750689699</v>
      </c>
      <c r="E61" s="169" t="s">
        <v>195</v>
      </c>
      <c r="F61" s="139"/>
      <c r="G61" s="124"/>
      <c r="H61" s="138"/>
      <c r="I61" s="142"/>
    </row>
    <row r="62" spans="1:9" ht="14.1" customHeight="1" x14ac:dyDescent="0.25">
      <c r="A62" s="11"/>
      <c r="B62" s="177"/>
      <c r="C62" s="177"/>
      <c r="D62" s="177"/>
      <c r="E62" s="177"/>
      <c r="F62" s="268"/>
      <c r="G62" s="268"/>
      <c r="H62" s="268"/>
      <c r="I62" s="269"/>
    </row>
    <row r="63" spans="1:9" ht="13.5" customHeight="1" x14ac:dyDescent="0.25">
      <c r="A63" s="11"/>
      <c r="B63" s="155"/>
      <c r="C63" s="155"/>
      <c r="D63" s="155"/>
      <c r="E63" s="155"/>
      <c r="F63" s="256"/>
      <c r="G63" s="256"/>
      <c r="H63" s="256"/>
      <c r="I63" s="270"/>
    </row>
    <row r="64" spans="1:9" ht="13.5" customHeight="1" x14ac:dyDescent="0.25">
      <c r="A64" s="11"/>
      <c r="B64" s="155"/>
      <c r="C64" s="155"/>
      <c r="D64" s="155"/>
      <c r="E64" s="155"/>
      <c r="F64" s="155"/>
      <c r="G64" s="155"/>
      <c r="H64" s="155"/>
      <c r="I64" s="175"/>
    </row>
    <row r="65" spans="1:9" ht="13.5" customHeight="1" x14ac:dyDescent="0.25">
      <c r="A65" s="58"/>
      <c r="B65" s="271"/>
      <c r="C65" s="271"/>
      <c r="D65" s="271"/>
      <c r="E65" s="271"/>
      <c r="F65" s="271"/>
      <c r="G65" s="271"/>
      <c r="H65" s="271"/>
      <c r="I65" s="272"/>
    </row>
  </sheetData>
  <pageMargins left="1.18" right="0.7" top="0.13" bottom="0.1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Export Summary</vt:lpstr>
      <vt:lpstr>Chart Index</vt:lpstr>
      <vt:lpstr>I.02</vt:lpstr>
      <vt:lpstr>II.01</vt:lpstr>
      <vt:lpstr>II.06</vt:lpstr>
      <vt:lpstr>II.23</vt:lpstr>
      <vt:lpstr>II.28</vt:lpstr>
      <vt:lpstr>II.34</vt:lpstr>
      <vt:lpstr>II.65</vt:lpstr>
      <vt:lpstr>II.66</vt:lpstr>
      <vt:lpstr>II.68</vt:lpstr>
      <vt:lpstr>IV.04</vt:lpstr>
      <vt:lpstr>IV.10</vt:lpstr>
      <vt:lpstr>IV.14</vt:lpstr>
      <vt:lpstr>V.01</vt:lpstr>
      <vt:lpstr>V.14</vt:lpstr>
      <vt:lpstr>V.24</vt:lpstr>
      <vt:lpstr>VIII.01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 Hoots</dc:creator>
  <cp:lastModifiedBy>Gene Hoots</cp:lastModifiedBy>
  <dcterms:created xsi:type="dcterms:W3CDTF">2020-08-20T12:19:23Z</dcterms:created>
  <dcterms:modified xsi:type="dcterms:W3CDTF">2020-08-20T12:28:17Z</dcterms:modified>
</cp:coreProperties>
</file>